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" windowWidth="22998" windowHeight="12750" tabRatio="599" activeTab="1"/>
  </bookViews>
  <sheets>
    <sheet name="HS_CoachesMtg_11" sheetId="1" r:id="rId1"/>
    <sheet name="HS_Refyard" sheetId="2" r:id="rId2"/>
    <sheet name="HS_Refmeter" sheetId="3" r:id="rId3"/>
    <sheet name="HS_FinishOrder" sheetId="4" r:id="rId4"/>
    <sheet name="HS_FinishOrderExample" sheetId="5" r:id="rId5"/>
    <sheet name="HSDualRelay500ydFree" sheetId="6" r:id="rId6"/>
    <sheet name="HSDualRelay400mFree" sheetId="7" r:id="rId7"/>
    <sheet name="HS_Scoring4" sheetId="8" r:id="rId8"/>
    <sheet name="HS_Scoring6" sheetId="9" r:id="rId9"/>
    <sheet name="HS_Scoring8" sheetId="10" r:id="rId10"/>
    <sheet name="HS_Scoring3" sheetId="11" r:id="rId11"/>
    <sheet name="HS_Scoring9" sheetId="12" r:id="rId12"/>
    <sheet name="HS_Exhibition" sheetId="13" r:id="rId13"/>
    <sheet name="OOF" sheetId="14" r:id="rId14"/>
    <sheet name="Sheet1" sheetId="15" r:id="rId15"/>
  </sheets>
  <definedNames>
    <definedName name="_xlnm.Print_Area" localSheetId="12">'HS_Exhibition'!$A$1:$L$42</definedName>
    <definedName name="_xlnm.Print_Area" localSheetId="10">'HS_Scoring3'!$A$1:$O$70</definedName>
    <definedName name="_xlnm.Print_Area" localSheetId="7">'HS_Scoring4'!$A$1:$N$70</definedName>
    <definedName name="_xlnm.Print_Area" localSheetId="8">'HS_Scoring6'!$A$1:$N$70</definedName>
    <definedName name="_xlnm.Print_Area" localSheetId="9">'HS_Scoring8'!$A$1:$N$70</definedName>
    <definedName name="_xlnm.Print_Area" localSheetId="11">'HS_Scoring9'!$A$1:$O$70</definedName>
    <definedName name="_xlnm.Print_Titles" localSheetId="12">'HS_Exhibition'!$1:$8</definedName>
    <definedName name="_xlnm.Print_Titles" localSheetId="10">'HS_Scoring3'!$1:$8</definedName>
    <definedName name="_xlnm.Print_Titles" localSheetId="7">'HS_Scoring4'!$1:$8</definedName>
    <definedName name="_xlnm.Print_Titles" localSheetId="8">'HS_Scoring6'!$1:$8</definedName>
    <definedName name="_xlnm.Print_Titles" localSheetId="9">'HS_Scoring8'!$1:$8</definedName>
    <definedName name="_xlnm.Print_Titles" localSheetId="11">'HS_Scoring9'!$1:$8</definedName>
  </definedNames>
  <calcPr fullCalcOnLoad="1"/>
</workbook>
</file>

<file path=xl/sharedStrings.xml><?xml version="1.0" encoding="utf-8"?>
<sst xmlns="http://schemas.openxmlformats.org/spreadsheetml/2006/main" count="908" uniqueCount="313">
  <si>
    <t xml:space="preserve">Time results signed  </t>
  </si>
  <si>
    <t xml:space="preserve">Time last event finished </t>
  </si>
  <si>
    <t>Starter</t>
  </si>
  <si>
    <t>High School Swimming Official's Log</t>
  </si>
  <si>
    <t>Stroke &amp; Turn</t>
  </si>
  <si>
    <t>High School Swimming Coaches and Referee Meeting Log</t>
  </si>
  <si>
    <t>Relay Take-off</t>
  </si>
  <si>
    <t>Order of Finish</t>
  </si>
  <si>
    <t>Chief Timer</t>
  </si>
  <si>
    <t>Announcer</t>
  </si>
  <si>
    <t xml:space="preserve">For each of the 12 events, </t>
  </si>
  <si>
    <t>Coaches</t>
  </si>
  <si>
    <t>Home</t>
  </si>
  <si>
    <t>Swimming</t>
  </si>
  <si>
    <t>Visitor</t>
  </si>
  <si>
    <t>Break prior to 100 yard butterfly of</t>
  </si>
  <si>
    <t>(B)  a shorter time of _______ minutes</t>
  </si>
  <si>
    <t>(A)  odd numbered lanes</t>
  </si>
  <si>
    <t>(B)  even numbered lanes</t>
  </si>
  <si>
    <t>Relays</t>
  </si>
  <si>
    <t>Individual</t>
  </si>
  <si>
    <t>6-3-1-0</t>
  </si>
  <si>
    <t>4-3-1-0</t>
  </si>
  <si>
    <t>8-4-2-0</t>
  </si>
  <si>
    <t>10-5-3-0</t>
  </si>
  <si>
    <t>6-4-3-2-1-0</t>
  </si>
  <si>
    <t>8-6-5-4-3-2-1-0</t>
  </si>
  <si>
    <t>14-10-8-6-4-2</t>
  </si>
  <si>
    <t>7-5-4-3-2-1</t>
  </si>
  <si>
    <t>Dual meet visiting team's choice</t>
  </si>
  <si>
    <t>1-2    7-8</t>
  </si>
  <si>
    <t>1         8</t>
  </si>
  <si>
    <t>none</t>
  </si>
  <si>
    <t xml:space="preserve">High School Swimming </t>
  </si>
  <si>
    <t>Ballot System for Determining Finish Order</t>
  </si>
  <si>
    <t>Place as Determined from</t>
  </si>
  <si>
    <t>Lane 1 Side</t>
  </si>
  <si>
    <t>Order of Finish Judge</t>
  </si>
  <si>
    <t>Lane 8 Side</t>
  </si>
  <si>
    <t>Final Placing</t>
  </si>
  <si>
    <t>Determined by</t>
  </si>
  <si>
    <t>Sum of the</t>
  </si>
  <si>
    <t>Three Placings</t>
  </si>
  <si>
    <t>may use verbal agreement</t>
  </si>
  <si>
    <t>Exhibition</t>
  </si>
  <si>
    <t>Total</t>
  </si>
  <si>
    <t>(C)  no exhibition heats</t>
  </si>
  <si>
    <t>10-8-7-6-5-4-3-2-1</t>
  </si>
  <si>
    <t>20-16-14-10-8-6</t>
  </si>
  <si>
    <t>Pool course</t>
  </si>
  <si>
    <t>(B)  exhibition heats run after 400 Freestyle Relay, if weather problem is possible</t>
  </si>
  <si>
    <t>(C)  run at another venue</t>
  </si>
  <si>
    <t>Exhibition heats?</t>
  </si>
  <si>
    <t>Emphasize sportsmanship – taunting results in disqualification from the meet.</t>
  </si>
  <si>
    <t>(C)  no break, preferred when two separate dual meets are run concurrently (A vs B, C vs D)</t>
  </si>
  <si>
    <t>Relay</t>
  </si>
  <si>
    <t>Not</t>
  </si>
  <si>
    <t>Awarded</t>
  </si>
  <si>
    <t xml:space="preserve">Date:  </t>
  </si>
  <si>
    <t>Be sure scores and places to Scorer</t>
  </si>
  <si>
    <t>Visitor 1</t>
  </si>
  <si>
    <t>Visitor 2</t>
  </si>
  <si>
    <t>Exhibition swims may be done in designated lanes of the same heats as scoring lanes.</t>
  </si>
  <si>
    <t>Meet/Girl or Boy/Event/Heat</t>
  </si>
  <si>
    <t xml:space="preserve">    </t>
  </si>
  <si>
    <t xml:space="preserve">Pool  </t>
  </si>
  <si>
    <t>17.</t>
  </si>
  <si>
    <t>25 yd / 25 m</t>
  </si>
  <si>
    <t>Pool / Course</t>
  </si>
  <si>
    <t>Date / Start Time</t>
  </si>
  <si>
    <t xml:space="preserve">Next  </t>
  </si>
  <si>
    <t>200 Yard Medley Relay</t>
  </si>
  <si>
    <r>
      <t>25 yd</t>
    </r>
    <r>
      <rPr>
        <sz val="10"/>
        <rFont val="MUnivers"/>
        <family val="0"/>
      </rPr>
      <t xml:space="preserve"> /</t>
    </r>
    <r>
      <rPr>
        <b/>
        <sz val="10"/>
        <rFont val="MUnivers"/>
        <family val="0"/>
      </rPr>
      <t xml:space="preserve"> </t>
    </r>
    <r>
      <rPr>
        <sz val="10"/>
        <rFont val="MUnivers"/>
        <family val="0"/>
      </rPr>
      <t xml:space="preserve">25 m </t>
    </r>
  </si>
  <si>
    <t>Timers' cards must be complete, accurate, and delivered on time, with swimmer's name, including all four relay members with lead leg designated.</t>
  </si>
  <si>
    <t>200 Yard Freestyle Relay</t>
  </si>
  <si>
    <t>400 Yard Freestyle Relay</t>
  </si>
  <si>
    <t>finish order for each 50 yards</t>
  </si>
  <si>
    <t>Relay Takeoff Judge  _______________________</t>
  </si>
  <si>
    <t>Review announcing events, starting procedure (whistle commands), officiating procedure (false start, early take-off), announcing DQs, order of finish judging.</t>
  </si>
  <si>
    <r>
      <t xml:space="preserve">(A)  exhibition heats run </t>
    </r>
    <r>
      <rPr>
        <sz val="10"/>
        <rFont val="MUnivers"/>
        <family val="0"/>
      </rPr>
      <t>before</t>
    </r>
    <r>
      <rPr>
        <b/>
        <sz val="10"/>
        <rFont val="MUnivers"/>
        <family val="0"/>
      </rPr>
      <t xml:space="preserve"> / after scoring heat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get list of likely events with exhibition heats</t>
    </r>
  </si>
  <si>
    <t>(A)  Yes</t>
  </si>
  <si>
    <t>(B)  No</t>
  </si>
  <si>
    <t xml:space="preserve">6, 3, 1 , 0 points    Team: </t>
  </si>
  <si>
    <t xml:space="preserve">8, 4, 2, 0  points    Team: </t>
  </si>
  <si>
    <t xml:space="preserve">10, 5, 3, 0 points    Team: </t>
  </si>
  <si>
    <t xml:space="preserve"> High School Swimming and Diving</t>
  </si>
  <si>
    <t>Score:</t>
  </si>
  <si>
    <t>Score through</t>
  </si>
  <si>
    <t>Scoring system</t>
  </si>
  <si>
    <t>maximum of 2 entries per team</t>
  </si>
  <si>
    <t>maximum of 4 entries per team</t>
  </si>
  <si>
    <t>triangular – 2 entries per team</t>
  </si>
  <si>
    <r>
      <t xml:space="preserve">(A)  run concurrently in separate dive tank </t>
    </r>
    <r>
      <rPr>
        <b/>
        <sz val="10"/>
        <rFont val="Arial"/>
        <family val="2"/>
      </rPr>
      <t xml:space="preserve">— </t>
    </r>
    <r>
      <rPr>
        <b/>
        <sz val="10"/>
        <rFont val="MUnivers"/>
        <family val="0"/>
      </rPr>
      <t>any divers competing in swimming events?</t>
    </r>
  </si>
  <si>
    <t xml:space="preserve">Time:  </t>
  </si>
  <si>
    <t>6 points</t>
  </si>
  <si>
    <t>4 points</t>
  </si>
  <si>
    <t>3 points</t>
  </si>
  <si>
    <t>2 points</t>
  </si>
  <si>
    <t>1 point</t>
  </si>
  <si>
    <t>0 points</t>
  </si>
  <si>
    <t xml:space="preserve">  Team: </t>
  </si>
  <si>
    <t>Opponents:</t>
  </si>
  <si>
    <t>7 points</t>
  </si>
  <si>
    <t>5 points</t>
  </si>
  <si>
    <t>8 points</t>
  </si>
  <si>
    <t>100 Butterfly</t>
  </si>
  <si>
    <t>50 Freestyle</t>
  </si>
  <si>
    <t>200 Ind Medley</t>
  </si>
  <si>
    <t>200 Freestyle</t>
  </si>
  <si>
    <t>100 Freestyle</t>
  </si>
  <si>
    <t xml:space="preserve">500 Yard Freestyle     </t>
  </si>
  <si>
    <r>
      <t>Bell</t>
    </r>
    <r>
      <rPr>
        <sz val="10"/>
        <rFont val="Wingdings"/>
        <family val="0"/>
      </rPr>
      <t>%</t>
    </r>
  </si>
  <si>
    <t>100 Backstroke</t>
  </si>
  <si>
    <t>100 Breaststroke</t>
  </si>
  <si>
    <t>Total Points</t>
  </si>
  <si>
    <t>Scorer Boys</t>
  </si>
  <si>
    <t>Scorer Girls</t>
  </si>
  <si>
    <t xml:space="preserve">Home Team / Score </t>
  </si>
  <si>
    <t xml:space="preserve">Visiting Team / Score </t>
  </si>
  <si>
    <t xml:space="preserve">Date, Start Time </t>
  </si>
  <si>
    <t>Judge</t>
  </si>
  <si>
    <t>(M:SS.HH)</t>
  </si>
  <si>
    <t>Finish order recorded by the judge on the lane 1 side</t>
  </si>
  <si>
    <t>Finish order recorded by the judge on the lane 8 side</t>
  </si>
  <si>
    <t>Notes on</t>
  </si>
  <si>
    <t>Placing</t>
  </si>
  <si>
    <t>200 Indivual Medly</t>
  </si>
  <si>
    <t>Lane 9</t>
  </si>
  <si>
    <t>(E)</t>
  </si>
  <si>
    <t>Standard: maximum of 3 entries per team</t>
  </si>
  <si>
    <r>
      <t xml:space="preserve">(D)  not contested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facility has no legal diving board and/or tank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visitors properly notified</t>
    </r>
  </si>
  <si>
    <r>
      <t xml:space="preserve">(A)  15 minutes with at least 10 minutes warmup in the water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no horseplay</t>
    </r>
  </si>
  <si>
    <r>
      <t xml:space="preserve">(B)  25-meter course with flags at 5 meters (at 5 yards allowed if pool constructed before 2004)  </t>
    </r>
    <r>
      <rPr>
        <i/>
        <sz val="10"/>
        <rFont val="MUnivers"/>
        <family val="0"/>
      </rPr>
      <t>400m Freestyle effective 2007</t>
    </r>
  </si>
  <si>
    <t>(C)  triangular (2 entries per team) is 2-5, 3-6, 4-7 by lot</t>
  </si>
  <si>
    <t>(D)  triangular (3 entries per team) is 1-4-7, 2-5-8, 3-6-9 by lot</t>
  </si>
  <si>
    <t>Girls / Boys</t>
  </si>
  <si>
    <t>m</t>
  </si>
  <si>
    <t>200 Meter Medley Relay</t>
  </si>
  <si>
    <t xml:space="preserve">400 Meter Freestyle     </t>
  </si>
  <si>
    <t>finish order for each 50 meters</t>
  </si>
  <si>
    <t>200 Meter Freestyle Relay</t>
  </si>
  <si>
    <t>400 Meter Freestyle Relay</t>
  </si>
  <si>
    <t>500/400 Freestyle</t>
  </si>
  <si>
    <t>Issues requiring prior mutual consent with signed written documentation:  #6 if other than B</t>
  </si>
  <si>
    <t>Exhibition Lanes</t>
  </si>
  <si>
    <t>triangular – 3 entries per team (9 lanes)</t>
  </si>
  <si>
    <t>Diving event placed as</t>
  </si>
  <si>
    <t>(B)  fifth event (standard placement)</t>
  </si>
  <si>
    <t>15.</t>
  </si>
  <si>
    <t>16.</t>
  </si>
  <si>
    <t xml:space="preserve">Double points   Team: </t>
  </si>
  <si>
    <t xml:space="preserve"> Team: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</si>
  <si>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</si>
  <si>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</si>
  <si>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</si>
  <si>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</si>
  <si>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</si>
  <si>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</si>
  <si>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</si>
  <si>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</si>
  <si>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</si>
  <si>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</si>
  <si>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</si>
  <si>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</si>
  <si>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</si>
  <si>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 xml:space="preserve">Pool:    </t>
  </si>
  <si>
    <t xml:space="preserve"> (C) </t>
  </si>
  <si>
    <t>Tied for 5th -- judges split and watches are tied</t>
  </si>
  <si>
    <t>2nd --Both judges had in 2nd place, even though watch time was 1st</t>
  </si>
  <si>
    <t>1st --Both judges had in 1st place, even though watch time was 2nd</t>
  </si>
  <si>
    <t>3rd --Watch order confirmed by one judge</t>
  </si>
  <si>
    <t>4th --Watch order confirmed by one judge</t>
  </si>
  <si>
    <t>7th --Unanimous</t>
  </si>
  <si>
    <t>8th --Unanimous</t>
  </si>
  <si>
    <t>Place:</t>
  </si>
  <si>
    <t>Medley</t>
  </si>
  <si>
    <t>Team Scores</t>
  </si>
  <si>
    <t>Event:</t>
  </si>
  <si>
    <t>Total:</t>
  </si>
  <si>
    <t>Boys / Girls</t>
  </si>
  <si>
    <t>(circle one)</t>
  </si>
  <si>
    <t>Opponent:</t>
  </si>
  <si>
    <t>Name:</t>
  </si>
  <si>
    <t xml:space="preserve">Relay: </t>
  </si>
  <si>
    <t xml:space="preserve">Individual: </t>
  </si>
  <si>
    <t>Only two relays per team can score</t>
  </si>
  <si>
    <t>Official's Signature</t>
  </si>
  <si>
    <t xml:space="preserve">Names: </t>
  </si>
  <si>
    <t xml:space="preserve">Time: </t>
  </si>
  <si>
    <t xml:space="preserve">Name: </t>
  </si>
  <si>
    <t>Time</t>
  </si>
  <si>
    <t>Counter</t>
  </si>
  <si>
    <t>Red</t>
  </si>
  <si>
    <t>Lane</t>
  </si>
  <si>
    <t>Event</t>
  </si>
  <si>
    <t>Exhibition swims count toward the swimmer's limit on swims for the meet.</t>
  </si>
  <si>
    <t>Times achieved in exhibition swims are equally valid as those times achieved in the scoring heats of the meet.</t>
  </si>
  <si>
    <t>They may also be done in heats consisting entirely of exhibition swims.</t>
  </si>
  <si>
    <t>Opponent(s):</t>
  </si>
  <si>
    <t>Dual Meet Scoring for 4 Entries per Team (requires agreement by both coaches)</t>
  </si>
  <si>
    <r>
      <t xml:space="preserve">Dual Meet Scoring for 3 Entries per Team (standard scoring </t>
    </r>
    <r>
      <rPr>
        <b/>
        <sz val="11"/>
        <rFont val="Arial"/>
        <family val="2"/>
      </rPr>
      <t>—</t>
    </r>
    <r>
      <rPr>
        <b/>
        <sz val="11"/>
        <rFont val="MUnivers"/>
        <family val="0"/>
      </rPr>
      <t xml:space="preserve"> used in pools of 6 or more lanes unless coaches agree to 2 or 4 entries)</t>
    </r>
  </si>
  <si>
    <t>Dual Meet Scoring for 2 Entries per Team (used in pools of 5 or fewer lanes or if coaches agree to use 2 per team in larger pools)</t>
  </si>
  <si>
    <t>Individual Scoring:</t>
  </si>
  <si>
    <t>Tri- Meet Scoring for 2 Entries per Team (used in pools of 8 or fewer lanes or if agreed by all coaches)</t>
  </si>
  <si>
    <t>15 Minute break with at least 10 minutes warm-up in the water</t>
  </si>
  <si>
    <t>Swimmer's Name</t>
  </si>
  <si>
    <t>Violation</t>
  </si>
  <si>
    <t>Legend:</t>
  </si>
  <si>
    <t xml:space="preserve">  O   for good           X   for early</t>
  </si>
  <si>
    <t>(A)</t>
  </si>
  <si>
    <t>(B)</t>
  </si>
  <si>
    <t>(D)</t>
  </si>
  <si>
    <t>Official</t>
  </si>
  <si>
    <t>Watch</t>
  </si>
  <si>
    <t>Exchange to Swimmer #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</si>
  <si>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</si>
  <si>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</si>
  <si>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</si>
  <si>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</si>
  <si>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</si>
  <si>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</si>
  <si>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</si>
  <si>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</si>
  <si>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(Circle One)</t>
  </si>
  <si>
    <t>Side   or   Lane</t>
  </si>
  <si>
    <t>1st</t>
  </si>
  <si>
    <t>2nd</t>
  </si>
  <si>
    <t>3rd</t>
  </si>
  <si>
    <t>4th</t>
  </si>
  <si>
    <t>5th</t>
  </si>
  <si>
    <t>6th</t>
  </si>
  <si>
    <t>7th</t>
  </si>
  <si>
    <t>8th</t>
  </si>
  <si>
    <t>yd</t>
  </si>
  <si>
    <t>Referee</t>
  </si>
  <si>
    <t>Disqualification Log</t>
  </si>
  <si>
    <t>Girls</t>
  </si>
  <si>
    <t>Boys</t>
  </si>
  <si>
    <t>yard</t>
  </si>
  <si>
    <t>Medley Relay</t>
  </si>
  <si>
    <t>Freestyle</t>
  </si>
  <si>
    <t>Individual Medley</t>
  </si>
  <si>
    <t>Butterfly</t>
  </si>
  <si>
    <t>Freestyle Relay</t>
  </si>
  <si>
    <t>Backstroke</t>
  </si>
  <si>
    <t>Breaststroke</t>
  </si>
  <si>
    <t>meter</t>
  </si>
  <si>
    <t>Diving</t>
  </si>
  <si>
    <t>Home Team</t>
  </si>
  <si>
    <t>Visiting Team</t>
  </si>
  <si>
    <t>Finish Order</t>
  </si>
  <si>
    <t>9th</t>
  </si>
  <si>
    <t>10 points</t>
  </si>
  <si>
    <t>Tri- Meet Scoring for 3 Entries per Team (Standard scoring used in pools of 9 or more lanes)</t>
  </si>
  <si>
    <t>Arizona High School Swimming</t>
  </si>
  <si>
    <t>ORDER OF FINISH</t>
  </si>
  <si>
    <t>START SIDE</t>
  </si>
  <si>
    <t>BOYS</t>
  </si>
  <si>
    <t>GIRLS</t>
  </si>
  <si>
    <t>Fly</t>
  </si>
  <si>
    <t>OTHER NOTES FOR SCORING</t>
  </si>
  <si>
    <t>Back</t>
  </si>
  <si>
    <t xml:space="preserve">Breast </t>
  </si>
  <si>
    <t>Free</t>
  </si>
  <si>
    <t>INITIALS of OFFICIAL</t>
  </si>
  <si>
    <t>FAR SIDE</t>
  </si>
  <si>
    <r>
      <t xml:space="preserve">(B)  boys events followed by girls events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customary for 2010, 2012, etc</t>
    </r>
  </si>
  <si>
    <r>
      <t xml:space="preserve">(A)  girls events followed by boys events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customary for 2011, 2013, etc</t>
    </r>
  </si>
  <si>
    <t>the start and each turn.</t>
  </si>
  <si>
    <t>Rule change 2013 – In the breaststroke, after the start and each turn an optional single downward butterfly kick is permitted</t>
  </si>
  <si>
    <t>Rule change 2014 – Swimmers will no longer be allowed to step off the starting platform at the "Stand Up" command..</t>
  </si>
  <si>
    <t xml:space="preserve">Rule change 2014 - Adhesives for swimmers and divers are not allowed. Divers may continue to use wrist support.  </t>
  </si>
  <si>
    <t>For 2014,The Start sounding device shall not be a pistol or closed barelled starter's pistol. .</t>
  </si>
  <si>
    <t>18.Recent Rule Change: backstrokers may roll-over onto their backs anytime inside of turn flags, and the turn need not be continuous.</t>
  </si>
  <si>
    <t>.</t>
  </si>
  <si>
    <t>(A)  25-yard course with backstroke flags at 5 yards and 15M markers (Deck or Lane lines)</t>
  </si>
  <si>
    <t xml:space="preserve">     No jewelry is allowed during warm-ups or the meet, except religious or medical  which then must be taped to the body.</t>
  </si>
  <si>
    <t>8.  Review</t>
  </si>
  <si>
    <t xml:space="preserve"> medical tape on arms &amp; legs.</t>
  </si>
  <si>
    <t>Rule change 2014 – Backstroke Swimmers must remain on their back on the surface of the water throughout the race, before or at the 15 meter mark after.</t>
  </si>
  <si>
    <t>Advertising: 2  1/4" mfr logo; 9 sq. In. impermeable school name/logo/mascot; 2"x3" American flag; 4 sq. in memorial patch; .</t>
  </si>
  <si>
    <t>Review suit+ cap requirements: 1 permeable suit, cover buttocks and breasts, to top of knees and shoulders, not cover neck, no zippers.</t>
  </si>
  <si>
    <t>anytime during the first stroke</t>
  </si>
  <si>
    <t>Any competitor with a disability requiring any accommodation? Tell us before the meet satrts.</t>
  </si>
  <si>
    <t>Equipment, if any, and uniform variances must have written approval from AIA. Specific accommodations must be approved by AIA before competing.</t>
  </si>
  <si>
    <t xml:space="preserve">    9  &amp; 10</t>
  </si>
  <si>
    <t xml:space="preserve">                                                                  15 Minute break with at least 10 minutes warm-up in the water</t>
  </si>
  <si>
    <t xml:space="preserve"> 12 Girls</t>
  </si>
  <si>
    <t xml:space="preserve"> 13 Boys</t>
  </si>
  <si>
    <t xml:space="preserve"> 14 Girls</t>
  </si>
  <si>
    <t xml:space="preserve"> 15 Boys</t>
  </si>
  <si>
    <t xml:space="preserve"> 16 Girls</t>
  </si>
  <si>
    <t xml:space="preserve"> 17 Boys</t>
  </si>
  <si>
    <t xml:space="preserve"> 18 Girls</t>
  </si>
  <si>
    <t xml:space="preserve"> 19 Boys</t>
  </si>
  <si>
    <t xml:space="preserve"> 20 Girls</t>
  </si>
  <si>
    <t xml:space="preserve"> 21 Boys</t>
  </si>
  <si>
    <t xml:space="preserve"> 22 Girls</t>
  </si>
  <si>
    <t xml:space="preserve"> 23 Boys</t>
  </si>
  <si>
    <t xml:space="preserve"> 24 Girls</t>
  </si>
  <si>
    <t xml:space="preserve">             </t>
  </si>
  <si>
    <r>
      <t xml:space="preserve">   </t>
    </r>
    <r>
      <rPr>
        <b/>
        <sz val="11"/>
        <rFont val="MUnivers"/>
        <family val="0"/>
      </rPr>
      <t>#3 Exhib Ht. Name/Tim</t>
    </r>
    <r>
      <rPr>
        <sz val="11"/>
        <rFont val="MUnivers"/>
        <family val="0"/>
      </rPr>
      <t>e</t>
    </r>
  </si>
  <si>
    <r>
      <t xml:space="preserve"> </t>
    </r>
    <r>
      <rPr>
        <b/>
        <sz val="11"/>
        <rFont val="MUnivers"/>
        <family val="0"/>
      </rPr>
      <t>#4 Exhibit Ht. Name/ Time</t>
    </r>
  </si>
  <si>
    <r>
      <t xml:space="preserve">   </t>
    </r>
    <r>
      <rPr>
        <b/>
        <sz val="12"/>
        <rFont val="MUnivers"/>
        <family val="0"/>
      </rPr>
      <t xml:space="preserve">  Lane _____</t>
    </r>
    <r>
      <rPr>
        <sz val="12"/>
        <rFont val="MUnivers"/>
        <family val="0"/>
      </rPr>
      <t xml:space="preserve"> </t>
    </r>
  </si>
  <si>
    <t>Lane_____</t>
  </si>
  <si>
    <t>Lane _____</t>
  </si>
  <si>
    <r>
      <t xml:space="preserve">                                                                                               Please record your stopwatch time (never the scoreboard) below. If using  2 or 3  watches record </t>
    </r>
    <r>
      <rPr>
        <b/>
        <i/>
        <sz val="10"/>
        <rFont val="MUnivers"/>
        <family val="0"/>
      </rPr>
      <t>all</t>
    </r>
    <r>
      <rPr>
        <b/>
        <sz val="10"/>
        <rFont val="MUnivers"/>
        <family val="0"/>
      </rPr>
      <t xml:space="preserve"> </t>
    </r>
    <r>
      <rPr>
        <sz val="10"/>
        <rFont val="MUnivers"/>
        <family val="0"/>
      </rPr>
      <t>watch times below.</t>
    </r>
  </si>
  <si>
    <r>
      <t xml:space="preserve">                                                                               </t>
    </r>
    <r>
      <rPr>
        <b/>
        <sz val="10"/>
        <rFont val="MUnivers"/>
        <family val="0"/>
      </rPr>
      <t>Date:_________</t>
    </r>
    <r>
      <rPr>
        <sz val="10"/>
        <rFont val="MUnivers"/>
        <family val="0"/>
      </rPr>
      <t xml:space="preserve">                  </t>
    </r>
    <r>
      <rPr>
        <sz val="14"/>
        <rFont val="MUnivers"/>
        <family val="0"/>
      </rPr>
      <t>___________________vs._____________________</t>
    </r>
    <r>
      <rPr>
        <sz val="10"/>
        <rFont val="MUnivers"/>
        <family val="0"/>
      </rPr>
      <t xml:space="preserve">                                   </t>
    </r>
  </si>
  <si>
    <r>
      <t xml:space="preserve">                                                              </t>
    </r>
    <r>
      <rPr>
        <b/>
        <sz val="36"/>
        <rFont val="MUnivers"/>
        <family val="0"/>
      </rPr>
      <t xml:space="preserve">      DUAL MEET TIMERS SHEET</t>
    </r>
    <r>
      <rPr>
        <sz val="10"/>
        <rFont val="MUnivers"/>
        <family val="0"/>
      </rPr>
      <t xml:space="preserve">  </t>
    </r>
    <r>
      <rPr>
        <sz val="14"/>
        <rFont val="MUnivers"/>
        <family val="0"/>
      </rPr>
      <t xml:space="preserve">Lane #:_____ </t>
    </r>
    <r>
      <rPr>
        <sz val="10"/>
        <rFont val="MUnivers"/>
        <family val="0"/>
      </rPr>
      <t xml:space="preserve">                                                                </t>
    </r>
  </si>
  <si>
    <t xml:space="preserve">  11.  Girls</t>
  </si>
  <si>
    <r>
      <t xml:space="preserve">  </t>
    </r>
    <r>
      <rPr>
        <b/>
        <sz val="11"/>
        <rFont val="MUnivers"/>
        <family val="0"/>
      </rPr>
      <t xml:space="preserve"> Scoring Heat Time          #1  Exhib Ht. Name/Time     #2  Exhib Ht. Name/Time  </t>
    </r>
  </si>
  <si>
    <r>
      <t xml:space="preserve">  </t>
    </r>
    <r>
      <rPr>
        <b/>
        <sz val="11"/>
        <rFont val="MUnivers"/>
        <family val="0"/>
      </rPr>
      <t xml:space="preserve"> Scoring Heat Time           #1  Exhib Ht. Name/Time    #2  Exhib Ht. Name/Time  </t>
    </r>
  </si>
  <si>
    <t>acg8/20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</si>
</sst>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0_);\(0\)"/>
    <numFmt numFmtId="171" formatCode="mmmm\ d\,\ yyyy"/>
    <numFmt numFmtId="172" formatCode=";;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F800]dddd\,\ mmmm\ dd\,\ yyyy"/>
    <numFmt numFmtId="179" formatCode="[$-409]mmmm\ d\,\ yyyy;@"/>
    <numFmt numFmtId="180" formatCode="[$-409]h:mm:ss\ AM/PM"/>
    <numFmt numFmtId="181" formatCode="[$-F400]h:mm:ss\ AM/PM"/>
    <numFmt numFmtId="182" formatCode="[$-409]h:mm\ AM/PM;@"/>
  </numFmts>
  <fonts count="66">
    <font>
      <sz val="10"/>
      <name val="MUnivers"/>
      <family val="0"/>
    </font>
    <font>
      <b/>
      <sz val="10"/>
      <name val="MUnivers"/>
      <family val="0"/>
    </font>
    <font>
      <i/>
      <sz val="10"/>
      <name val="MUnivers"/>
      <family val="0"/>
    </font>
    <font>
      <b/>
      <i/>
      <sz val="10"/>
      <name val="MUnivers"/>
      <family val="0"/>
    </font>
    <font>
      <b/>
      <sz val="12"/>
      <name val="MUnivers"/>
      <family val="0"/>
    </font>
    <font>
      <sz val="12"/>
      <name val="MUnivers"/>
      <family val="0"/>
    </font>
    <font>
      <b/>
      <sz val="12"/>
      <color indexed="17"/>
      <name val="MUnivers"/>
      <family val="0"/>
    </font>
    <font>
      <sz val="10"/>
      <color indexed="12"/>
      <name val="MUnivers"/>
      <family val="0"/>
    </font>
    <font>
      <b/>
      <sz val="11"/>
      <name val="MUnivers"/>
      <family val="0"/>
    </font>
    <font>
      <b/>
      <sz val="14"/>
      <name val="MUnivers"/>
      <family val="0"/>
    </font>
    <font>
      <sz val="9"/>
      <name val="MUnivers"/>
      <family val="0"/>
    </font>
    <font>
      <sz val="8"/>
      <name val="MUnivers"/>
      <family val="0"/>
    </font>
    <font>
      <u val="single"/>
      <sz val="10"/>
      <name val="MUnivers"/>
      <family val="0"/>
    </font>
    <font>
      <b/>
      <sz val="8"/>
      <name val="MUnivers"/>
      <family val="0"/>
    </font>
    <font>
      <u val="single"/>
      <sz val="10"/>
      <color indexed="12"/>
      <name val="MUnivers"/>
      <family val="0"/>
    </font>
    <font>
      <u val="single"/>
      <sz val="10"/>
      <color indexed="36"/>
      <name val="MUnivers"/>
      <family val="0"/>
    </font>
    <font>
      <b/>
      <sz val="7"/>
      <name val="MUnivers"/>
      <family val="0"/>
    </font>
    <font>
      <sz val="10"/>
      <name val="Wingdings"/>
      <family val="0"/>
    </font>
    <font>
      <b/>
      <sz val="18"/>
      <color indexed="12"/>
      <name val="MUnivers"/>
      <family val="0"/>
    </font>
    <font>
      <b/>
      <sz val="18"/>
      <name val="MUnivers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MUnivers"/>
      <family val="0"/>
    </font>
    <font>
      <b/>
      <sz val="36"/>
      <name val="MUnivers"/>
      <family val="0"/>
    </font>
    <font>
      <sz val="12"/>
      <color indexed="12"/>
      <name val="MUnivers"/>
      <family val="0"/>
    </font>
    <font>
      <sz val="11"/>
      <name val="MUnivers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i/>
      <sz val="20"/>
      <color indexed="8"/>
      <name val="Times New Roman"/>
      <family val="1"/>
    </font>
    <font>
      <sz val="14"/>
      <color indexed="8"/>
      <name val="Arial"/>
      <family val="2"/>
    </font>
    <font>
      <b/>
      <i/>
      <sz val="16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i/>
      <sz val="20"/>
      <color theme="1"/>
      <name val="Times New Roman"/>
      <family val="1"/>
    </font>
    <font>
      <sz val="14"/>
      <color rgb="FF000000"/>
      <name val="Arial"/>
      <family val="2"/>
    </font>
    <font>
      <b/>
      <i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 quotePrefix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/>
    </xf>
    <xf numFmtId="0" fontId="1" fillId="0" borderId="13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24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30" xfId="0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1" fillId="0" borderId="0" xfId="0" applyFont="1" applyAlignment="1" quotePrefix="1">
      <alignment vertical="center"/>
    </xf>
    <xf numFmtId="0" fontId="0" fillId="34" borderId="0" xfId="0" applyFill="1" applyAlignment="1">
      <alignment vertical="center"/>
    </xf>
    <xf numFmtId="0" fontId="0" fillId="35" borderId="1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33" borderId="12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6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38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10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31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5" fillId="0" borderId="34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0" borderId="27" xfId="0" applyBorder="1" applyAlignment="1">
      <alignment/>
    </xf>
    <xf numFmtId="0" fontId="1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 quotePrefix="1">
      <alignment horizontal="center"/>
    </xf>
    <xf numFmtId="0" fontId="8" fillId="0" borderId="2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8" fillId="0" borderId="24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9" fontId="1" fillId="0" borderId="10" xfId="42" applyNumberFormat="1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center" vertical="center"/>
    </xf>
    <xf numFmtId="169" fontId="0" fillId="0" borderId="0" xfId="42" applyNumberFormat="1" applyFont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18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1" fillId="0" borderId="31" xfId="0" applyFont="1" applyBorder="1" applyAlignment="1">
      <alignment horizontal="center"/>
    </xf>
    <xf numFmtId="22" fontId="0" fillId="0" borderId="13" xfId="0" applyNumberFormat="1" applyBorder="1" applyAlignment="1" quotePrefix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9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46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0" fillId="0" borderId="34" xfId="0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1" fillId="0" borderId="31" xfId="0" applyFont="1" applyBorder="1" applyAlignment="1">
      <alignment horizontal="right"/>
    </xf>
    <xf numFmtId="0" fontId="10" fillId="0" borderId="39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42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0" fillId="37" borderId="13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3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4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5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6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7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8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9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180975</xdr:rowOff>
    </xdr:from>
    <xdr:to>
      <xdr:col>6</xdr:col>
      <xdr:colOff>561975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80975"/>
          <a:ext cx="26098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34</xdr:row>
      <xdr:rowOff>123825</xdr:rowOff>
    </xdr:to>
    <xdr:pic>
      <xdr:nvPicPr>
        <xdr:cNvPr id="1" name="Picture 1" descr="http://commons.wikimedia.org/wiki/Image:Flag_of_Arizona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276850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2</xdr:row>
      <xdr:rowOff>123825</xdr:rowOff>
    </xdr:to>
    <xdr:pic>
      <xdr:nvPicPr>
        <xdr:cNvPr id="2" name="Picture 1" descr="http://commons.wikimedia.org/wiki/Image:Flag_of_Arizona.sv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36</xdr:row>
      <xdr:rowOff>57150</xdr:rowOff>
    </xdr:to>
    <xdr:pic>
      <xdr:nvPicPr>
        <xdr:cNvPr id="3" name="Picture 1" descr="http://commons.wikimedia.org/wiki/Image:Flag_of_Arizona.sv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276850"/>
          <a:ext cx="2047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4</xdr:row>
      <xdr:rowOff>57150</xdr:rowOff>
    </xdr:to>
    <xdr:pic>
      <xdr:nvPicPr>
        <xdr:cNvPr id="4" name="Picture 1" descr="http://commons.wikimedia.org/wiki/Image:Flag_of_Arizona.sv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PageLayoutView="0" workbookViewId="0" topLeftCell="A34">
      <selection activeCell="B50" sqref="B50"/>
    </sheetView>
  </sheetViews>
  <sheetFormatPr defaultColWidth="9.125" defaultRowHeight="18" customHeight="1"/>
  <cols>
    <col min="1" max="1" width="3.00390625" style="11" bestFit="1" customWidth="1"/>
    <col min="2" max="2" width="6.125" style="11" customWidth="1"/>
    <col min="3" max="3" width="4.00390625" style="11" bestFit="1" customWidth="1"/>
    <col min="4" max="4" width="8.50390625" style="11" customWidth="1"/>
    <col min="5" max="5" width="7.25390625" style="11" customWidth="1"/>
    <col min="6" max="6" width="9.125" style="11" customWidth="1"/>
    <col min="7" max="7" width="8.25390625" style="11" customWidth="1"/>
    <col min="8" max="8" width="12.00390625" style="11" customWidth="1"/>
    <col min="9" max="9" width="8.25390625" style="11" customWidth="1"/>
    <col min="10" max="10" width="10.50390625" style="11" customWidth="1"/>
    <col min="11" max="11" width="8.25390625" style="11" customWidth="1"/>
    <col min="12" max="12" width="6.50390625" style="11" customWidth="1"/>
    <col min="13" max="13" width="9.25390625" style="11" customWidth="1"/>
    <col min="14" max="14" width="6.00390625" style="11" customWidth="1"/>
    <col min="15" max="16" width="10.00390625" style="11" customWidth="1"/>
    <col min="17" max="16384" width="9.125" style="11" customWidth="1"/>
  </cols>
  <sheetData>
    <row r="1" spans="2:16" ht="18" customHeight="1">
      <c r="B1" s="23" t="s">
        <v>5</v>
      </c>
      <c r="I1" s="11" t="s">
        <v>248</v>
      </c>
      <c r="K1" s="19"/>
      <c r="L1" s="20"/>
      <c r="M1" s="20"/>
      <c r="N1" s="20"/>
      <c r="O1" s="20"/>
      <c r="P1" s="21"/>
    </row>
    <row r="2" spans="2:16" ht="18" customHeight="1">
      <c r="B2" s="11" t="s">
        <v>234</v>
      </c>
      <c r="E2" s="19"/>
      <c r="F2" s="20"/>
      <c r="G2" s="21"/>
      <c r="I2" s="11" t="s">
        <v>249</v>
      </c>
      <c r="K2" s="19"/>
      <c r="L2" s="20"/>
      <c r="M2" s="20"/>
      <c r="N2" s="20"/>
      <c r="O2" s="20"/>
      <c r="P2" s="21"/>
    </row>
    <row r="3" spans="2:16" ht="18" customHeight="1">
      <c r="B3" s="11" t="s">
        <v>2</v>
      </c>
      <c r="E3" s="19"/>
      <c r="F3" s="20"/>
      <c r="G3" s="21"/>
      <c r="I3" s="11" t="s">
        <v>69</v>
      </c>
      <c r="K3" s="159"/>
      <c r="L3" s="20"/>
      <c r="M3" s="20"/>
      <c r="N3" s="20"/>
      <c r="O3" s="20"/>
      <c r="P3" s="21"/>
    </row>
    <row r="4" spans="2:16" ht="18" customHeight="1">
      <c r="B4" s="11" t="s">
        <v>4</v>
      </c>
      <c r="E4" s="19"/>
      <c r="F4" s="20"/>
      <c r="G4" s="21"/>
      <c r="I4" s="11" t="s">
        <v>68</v>
      </c>
      <c r="K4" s="19"/>
      <c r="L4" s="17"/>
      <c r="M4" s="17"/>
      <c r="N4" s="17"/>
      <c r="O4" s="17"/>
      <c r="P4" s="160" t="s">
        <v>72</v>
      </c>
    </row>
    <row r="5" spans="2:7" ht="18" customHeight="1">
      <c r="B5" s="11" t="s">
        <v>4</v>
      </c>
      <c r="E5" s="19"/>
      <c r="F5" s="20"/>
      <c r="G5" s="21"/>
    </row>
    <row r="6" spans="2:16" ht="18" customHeight="1">
      <c r="B6" s="11" t="s">
        <v>6</v>
      </c>
      <c r="E6" s="19"/>
      <c r="F6" s="20"/>
      <c r="G6" s="21"/>
      <c r="I6" s="23" t="s">
        <v>11</v>
      </c>
      <c r="K6" s="12"/>
      <c r="L6" s="13"/>
      <c r="M6" s="13"/>
      <c r="N6" s="13"/>
      <c r="O6" s="13"/>
      <c r="P6" s="14"/>
    </row>
    <row r="7" spans="2:16" ht="18" customHeight="1">
      <c r="B7" s="11" t="s">
        <v>6</v>
      </c>
      <c r="E7" s="19"/>
      <c r="F7" s="20"/>
      <c r="G7" s="21"/>
      <c r="I7" s="17" t="s">
        <v>12</v>
      </c>
      <c r="J7" s="18" t="s">
        <v>13</v>
      </c>
      <c r="K7" s="16"/>
      <c r="L7" s="17"/>
      <c r="M7" s="17"/>
      <c r="N7" s="17"/>
      <c r="O7" s="17"/>
      <c r="P7" s="18"/>
    </row>
    <row r="8" spans="2:16" ht="18" customHeight="1">
      <c r="B8" s="11" t="s">
        <v>7</v>
      </c>
      <c r="E8" s="19"/>
      <c r="F8" s="20"/>
      <c r="G8" s="21"/>
      <c r="J8" s="15"/>
      <c r="K8" s="12"/>
      <c r="L8" s="13"/>
      <c r="M8" s="13"/>
      <c r="N8" s="13"/>
      <c r="O8" s="13"/>
      <c r="P8" s="14"/>
    </row>
    <row r="9" spans="2:16" ht="18" customHeight="1">
      <c r="B9" s="11" t="s">
        <v>7</v>
      </c>
      <c r="E9" s="19"/>
      <c r="F9" s="20"/>
      <c r="G9" s="21"/>
      <c r="I9" s="17" t="str">
        <f>+I7</f>
        <v>Home</v>
      </c>
      <c r="J9" s="18" t="s">
        <v>247</v>
      </c>
      <c r="K9" s="16"/>
      <c r="L9" s="17"/>
      <c r="M9" s="17"/>
      <c r="N9" s="17"/>
      <c r="O9" s="17"/>
      <c r="P9" s="18"/>
    </row>
    <row r="10" spans="2:16" ht="18" customHeight="1">
      <c r="B10" s="11" t="s">
        <v>8</v>
      </c>
      <c r="E10" s="19"/>
      <c r="F10" s="20"/>
      <c r="G10" s="21"/>
      <c r="J10" s="15"/>
      <c r="K10" s="12"/>
      <c r="L10" s="13"/>
      <c r="M10" s="13"/>
      <c r="N10" s="13"/>
      <c r="O10" s="13"/>
      <c r="P10" s="14"/>
    </row>
    <row r="11" spans="2:16" ht="18" customHeight="1">
      <c r="B11" s="11" t="s">
        <v>115</v>
      </c>
      <c r="E11" s="19" t="s">
        <v>64</v>
      </c>
      <c r="F11" s="20"/>
      <c r="G11" s="21"/>
      <c r="I11" s="17" t="s">
        <v>14</v>
      </c>
      <c r="J11" s="18" t="str">
        <f>+J7</f>
        <v>Swimming</v>
      </c>
      <c r="K11" s="16"/>
      <c r="L11" s="17"/>
      <c r="M11" s="17"/>
      <c r="N11" s="17"/>
      <c r="O11" s="17"/>
      <c r="P11" s="18"/>
    </row>
    <row r="12" spans="2:16" ht="18" customHeight="1">
      <c r="B12" s="11" t="s">
        <v>116</v>
      </c>
      <c r="E12" s="19"/>
      <c r="F12" s="20"/>
      <c r="G12" s="21"/>
      <c r="J12" s="15"/>
      <c r="K12" s="12"/>
      <c r="L12" s="13"/>
      <c r="M12" s="13"/>
      <c r="N12" s="13"/>
      <c r="O12" s="13"/>
      <c r="P12" s="14"/>
    </row>
    <row r="13" spans="2:16" ht="18" customHeight="1">
      <c r="B13" s="11" t="s">
        <v>9</v>
      </c>
      <c r="E13" s="19"/>
      <c r="F13" s="20"/>
      <c r="G13" s="21"/>
      <c r="I13" s="17" t="str">
        <f>+I11</f>
        <v>Visitor</v>
      </c>
      <c r="J13" s="18" t="str">
        <f>+J9</f>
        <v>Diving</v>
      </c>
      <c r="K13" s="16"/>
      <c r="L13" s="17"/>
      <c r="M13" s="17"/>
      <c r="N13" s="17"/>
      <c r="O13" s="17"/>
      <c r="P13" s="18"/>
    </row>
    <row r="14" spans="9:15" ht="6" customHeight="1">
      <c r="I14" s="15"/>
      <c r="J14" s="15"/>
      <c r="K14" s="15"/>
      <c r="L14" s="15"/>
      <c r="M14" s="15"/>
      <c r="N14" s="15"/>
      <c r="O14" s="15"/>
    </row>
    <row r="15" ht="18" customHeight="1">
      <c r="B15" s="23" t="s">
        <v>143</v>
      </c>
    </row>
    <row r="16" ht="6" customHeight="1">
      <c r="B16" s="23"/>
    </row>
    <row r="17" spans="1:14" ht="18" customHeight="1">
      <c r="A17" s="32" t="s">
        <v>152</v>
      </c>
      <c r="B17" s="11" t="s">
        <v>10</v>
      </c>
      <c r="G17" s="212" t="s">
        <v>267</v>
      </c>
      <c r="H17" s="212"/>
      <c r="I17" s="212"/>
      <c r="J17" s="212"/>
      <c r="K17" s="212"/>
      <c r="L17" s="212"/>
      <c r="M17" s="212"/>
      <c r="N17" s="212"/>
    </row>
    <row r="18" spans="7:13" ht="18" customHeight="1">
      <c r="G18" s="23" t="s">
        <v>266</v>
      </c>
      <c r="H18" s="23"/>
      <c r="I18" s="23"/>
      <c r="J18" s="23"/>
      <c r="K18" s="23"/>
      <c r="L18" s="23"/>
      <c r="M18" s="23"/>
    </row>
    <row r="19" ht="6" customHeight="1"/>
    <row r="20" spans="1:7" ht="18" customHeight="1">
      <c r="A20" s="32" t="s">
        <v>153</v>
      </c>
      <c r="B20" s="11" t="s">
        <v>52</v>
      </c>
      <c r="G20" s="23" t="s">
        <v>79</v>
      </c>
    </row>
    <row r="21" ht="18" customHeight="1">
      <c r="G21" s="11" t="s">
        <v>50</v>
      </c>
    </row>
    <row r="22" ht="18" customHeight="1">
      <c r="G22" s="11" t="s">
        <v>46</v>
      </c>
    </row>
    <row r="23" ht="6" customHeight="1"/>
    <row r="24" spans="1:7" ht="18" customHeight="1">
      <c r="A24" s="32" t="s">
        <v>154</v>
      </c>
      <c r="B24" s="11" t="s">
        <v>146</v>
      </c>
      <c r="G24" s="84" t="s">
        <v>92</v>
      </c>
    </row>
    <row r="25" spans="2:7" ht="18" customHeight="1">
      <c r="B25" s="85" t="s">
        <v>59</v>
      </c>
      <c r="C25" s="85"/>
      <c r="D25" s="85"/>
      <c r="E25" s="85"/>
      <c r="F25" s="85"/>
      <c r="G25" s="32" t="s">
        <v>147</v>
      </c>
    </row>
    <row r="26" ht="18" customHeight="1">
      <c r="G26" s="11" t="s">
        <v>51</v>
      </c>
    </row>
    <row r="27" ht="18" customHeight="1">
      <c r="G27" s="11" t="s">
        <v>130</v>
      </c>
    </row>
    <row r="28" ht="6" customHeight="1"/>
    <row r="29" spans="1:7" ht="18" customHeight="1">
      <c r="A29" s="32" t="s">
        <v>155</v>
      </c>
      <c r="B29" s="11" t="s">
        <v>15</v>
      </c>
      <c r="G29" s="84" t="s">
        <v>131</v>
      </c>
    </row>
    <row r="30" spans="3:7" ht="18" customHeight="1">
      <c r="C30" s="85" t="s">
        <v>43</v>
      </c>
      <c r="D30" s="85"/>
      <c r="E30" s="85"/>
      <c r="F30" s="85"/>
      <c r="G30" s="32" t="s">
        <v>16</v>
      </c>
    </row>
    <row r="31" ht="18" customHeight="1">
      <c r="G31" s="32" t="s">
        <v>54</v>
      </c>
    </row>
    <row r="32" ht="6" customHeight="1"/>
    <row r="33" spans="1:10" ht="18" customHeight="1">
      <c r="A33" s="32" t="s">
        <v>156</v>
      </c>
      <c r="B33" s="11" t="s">
        <v>29</v>
      </c>
      <c r="G33" s="32" t="s">
        <v>17</v>
      </c>
      <c r="J33" s="32" t="s">
        <v>133</v>
      </c>
    </row>
    <row r="34" spans="2:10" ht="18" customHeight="1">
      <c r="B34" s="32"/>
      <c r="C34" s="32"/>
      <c r="D34" s="32"/>
      <c r="E34" s="32"/>
      <c r="F34" s="32"/>
      <c r="G34" s="32" t="s">
        <v>18</v>
      </c>
      <c r="J34" s="148" t="s">
        <v>134</v>
      </c>
    </row>
    <row r="35" spans="15:17" ht="6" customHeight="1">
      <c r="O35" s="50"/>
      <c r="P35" s="50"/>
      <c r="Q35" s="50"/>
    </row>
    <row r="36" spans="5:16" ht="25.5" customHeight="1">
      <c r="E36" s="146" t="s">
        <v>236</v>
      </c>
      <c r="F36" s="146" t="s">
        <v>237</v>
      </c>
      <c r="K36" s="154" t="s">
        <v>19</v>
      </c>
      <c r="M36" s="154" t="s">
        <v>20</v>
      </c>
      <c r="O36" s="155" t="s">
        <v>114</v>
      </c>
      <c r="P36" s="156" t="s">
        <v>144</v>
      </c>
    </row>
    <row r="37" spans="1:16" ht="18" customHeight="1">
      <c r="A37" s="32" t="s">
        <v>157</v>
      </c>
      <c r="B37" s="11" t="s">
        <v>88</v>
      </c>
      <c r="E37" s="147" t="s">
        <v>209</v>
      </c>
      <c r="F37" s="147" t="s">
        <v>209</v>
      </c>
      <c r="G37" s="34" t="s">
        <v>89</v>
      </c>
      <c r="H37" s="34"/>
      <c r="I37" s="34"/>
      <c r="J37" s="34"/>
      <c r="K37" s="148" t="s">
        <v>21</v>
      </c>
      <c r="L37" s="34"/>
      <c r="M37" s="148" t="s">
        <v>22</v>
      </c>
      <c r="N37" s="34"/>
      <c r="O37" s="149">
        <f>3*(6+3+1)+9*(4+3+1)</f>
        <v>102</v>
      </c>
      <c r="P37" s="149" t="s">
        <v>30</v>
      </c>
    </row>
    <row r="38" spans="2:16" ht="18" customHeight="1">
      <c r="B38" s="54"/>
      <c r="E38" s="151" t="s">
        <v>210</v>
      </c>
      <c r="F38" s="151" t="s">
        <v>210</v>
      </c>
      <c r="G38" s="23" t="s">
        <v>129</v>
      </c>
      <c r="H38" s="23"/>
      <c r="I38" s="23"/>
      <c r="J38" s="23"/>
      <c r="K38" s="23" t="s">
        <v>23</v>
      </c>
      <c r="L38" s="23"/>
      <c r="M38" s="23" t="s">
        <v>25</v>
      </c>
      <c r="N38" s="23"/>
      <c r="O38" s="57">
        <f>3*(8+4+2)+9*(6+4+3+2+1)</f>
        <v>186</v>
      </c>
      <c r="P38" s="57" t="s">
        <v>31</v>
      </c>
    </row>
    <row r="39" spans="2:16" ht="18" customHeight="1">
      <c r="B39" s="53"/>
      <c r="E39" s="147" t="s">
        <v>166</v>
      </c>
      <c r="F39" s="147" t="s">
        <v>166</v>
      </c>
      <c r="G39" s="34" t="s">
        <v>90</v>
      </c>
      <c r="H39" s="34"/>
      <c r="I39" s="34"/>
      <c r="J39" s="34"/>
      <c r="K39" s="34" t="s">
        <v>24</v>
      </c>
      <c r="L39" s="34"/>
      <c r="M39" s="34" t="s">
        <v>26</v>
      </c>
      <c r="N39" s="34"/>
      <c r="O39" s="149">
        <f>3*(10+5+3)+9*(8+6+5+4+3+2+1)</f>
        <v>315</v>
      </c>
      <c r="P39" s="149" t="s">
        <v>32</v>
      </c>
    </row>
    <row r="40" spans="2:16" ht="18" customHeight="1">
      <c r="B40" s="55"/>
      <c r="E40" s="147" t="s">
        <v>211</v>
      </c>
      <c r="F40" s="147" t="s">
        <v>211</v>
      </c>
      <c r="G40" s="34" t="s">
        <v>91</v>
      </c>
      <c r="H40" s="34"/>
      <c r="I40" s="34"/>
      <c r="J40" s="34"/>
      <c r="K40" s="34" t="s">
        <v>27</v>
      </c>
      <c r="L40" s="34"/>
      <c r="M40" s="34" t="s">
        <v>28</v>
      </c>
      <c r="N40" s="34"/>
      <c r="O40" s="149">
        <f>3*(14+10+8+6+4+2)+9*(7+5+4+3+2+1)</f>
        <v>330</v>
      </c>
      <c r="P40" s="149" t="s">
        <v>31</v>
      </c>
    </row>
    <row r="41" spans="2:16" ht="18" customHeight="1">
      <c r="B41" s="55"/>
      <c r="E41" s="147" t="s">
        <v>128</v>
      </c>
      <c r="F41" s="147" t="s">
        <v>128</v>
      </c>
      <c r="G41" s="34" t="s">
        <v>145</v>
      </c>
      <c r="H41" s="34"/>
      <c r="I41" s="34"/>
      <c r="J41" s="34"/>
      <c r="K41" s="34" t="s">
        <v>48</v>
      </c>
      <c r="L41" s="34"/>
      <c r="M41" s="34" t="s">
        <v>47</v>
      </c>
      <c r="N41" s="34"/>
      <c r="O41" s="149">
        <f>3*(20+16+14+12+10+8)+9*(10+8+7+6+5+4+3+2+1)</f>
        <v>654</v>
      </c>
      <c r="P41" s="150">
        <v>10</v>
      </c>
    </row>
    <row r="42" spans="2:17" ht="6" customHeight="1">
      <c r="B42" s="55"/>
      <c r="E42" s="147"/>
      <c r="F42" s="147"/>
      <c r="G42" s="34"/>
      <c r="H42" s="34"/>
      <c r="I42" s="34"/>
      <c r="J42" s="34"/>
      <c r="K42" s="34"/>
      <c r="L42" s="34"/>
      <c r="M42" s="34"/>
      <c r="N42" s="34"/>
      <c r="O42" s="149"/>
      <c r="P42" s="149"/>
      <c r="Q42" s="150"/>
    </row>
    <row r="43" spans="1:17" ht="18" customHeight="1">
      <c r="A43" s="32" t="s">
        <v>158</v>
      </c>
      <c r="B43" s="11" t="s">
        <v>49</v>
      </c>
      <c r="E43" s="84" t="s">
        <v>275</v>
      </c>
      <c r="H43" s="34"/>
      <c r="I43" s="34"/>
      <c r="J43" s="34"/>
      <c r="K43" s="34"/>
      <c r="L43" s="34"/>
      <c r="M43" s="34"/>
      <c r="N43" s="34"/>
      <c r="O43" s="149"/>
      <c r="P43" s="149"/>
      <c r="Q43" s="150"/>
    </row>
    <row r="44" spans="5:17" ht="18" customHeight="1">
      <c r="E44" s="148" t="s">
        <v>132</v>
      </c>
      <c r="F44" s="36"/>
      <c r="O44" s="50"/>
      <c r="P44" s="50"/>
      <c r="Q44" s="50"/>
    </row>
    <row r="45" ht="6" customHeight="1"/>
    <row r="46" spans="1:2" ht="18" customHeight="1">
      <c r="A46" s="11" t="s">
        <v>277</v>
      </c>
      <c r="B46" s="11" t="s">
        <v>281</v>
      </c>
    </row>
    <row r="47" spans="1:2" ht="18" customHeight="1">
      <c r="A47" s="32"/>
      <c r="B47" s="11" t="s">
        <v>280</v>
      </c>
    </row>
    <row r="48" ht="18" customHeight="1">
      <c r="A48" s="11" t="s">
        <v>276</v>
      </c>
    </row>
    <row r="49" spans="1:15" ht="18" customHeight="1">
      <c r="A49" s="32" t="s">
        <v>159</v>
      </c>
      <c r="B49" s="11" t="s">
        <v>283</v>
      </c>
      <c r="O49" s="32" t="s">
        <v>80</v>
      </c>
    </row>
    <row r="50" spans="2:15" ht="18" customHeight="1">
      <c r="B50" s="157" t="s">
        <v>284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32" t="s">
        <v>81</v>
      </c>
    </row>
    <row r="51" ht="6" customHeight="1">
      <c r="J51" s="32"/>
    </row>
    <row r="52" spans="1:2" ht="18" customHeight="1">
      <c r="A52" s="32" t="s">
        <v>160</v>
      </c>
      <c r="B52" s="11" t="s">
        <v>78</v>
      </c>
    </row>
    <row r="53" ht="6" customHeight="1"/>
    <row r="54" spans="1:2" ht="18" customHeight="1">
      <c r="A54" s="32" t="s">
        <v>161</v>
      </c>
      <c r="B54" s="11" t="s">
        <v>73</v>
      </c>
    </row>
    <row r="55" ht="6" customHeight="1"/>
    <row r="56" spans="1:2" ht="18" customHeight="1">
      <c r="A56" s="32" t="s">
        <v>162</v>
      </c>
      <c r="B56" s="11" t="s">
        <v>53</v>
      </c>
    </row>
    <row r="57" ht="6" customHeight="1">
      <c r="A57" s="32"/>
    </row>
    <row r="58" spans="1:2" ht="18" customHeight="1">
      <c r="A58" s="32" t="s">
        <v>163</v>
      </c>
      <c r="B58" s="11" t="s">
        <v>279</v>
      </c>
    </row>
    <row r="59" spans="1:2" ht="18" customHeight="1">
      <c r="A59" s="32"/>
      <c r="B59" s="11" t="s">
        <v>268</v>
      </c>
    </row>
    <row r="60" ht="6" customHeight="1">
      <c r="A60" s="32"/>
    </row>
    <row r="61" spans="1:2" ht="18" customHeight="1">
      <c r="A61" s="32" t="s">
        <v>164</v>
      </c>
      <c r="B61" s="11" t="s">
        <v>269</v>
      </c>
    </row>
    <row r="62" spans="1:2" ht="18" customHeight="1">
      <c r="A62" s="32"/>
      <c r="B62" s="11" t="s">
        <v>282</v>
      </c>
    </row>
    <row r="63" ht="6" customHeight="1">
      <c r="A63" s="32"/>
    </row>
    <row r="64" spans="1:2" ht="18" customHeight="1">
      <c r="A64" s="32" t="s">
        <v>148</v>
      </c>
      <c r="B64" s="11" t="s">
        <v>270</v>
      </c>
    </row>
    <row r="65" ht="6" customHeight="1">
      <c r="A65" s="32"/>
    </row>
    <row r="66" spans="1:12" ht="18" customHeight="1">
      <c r="A66" s="32" t="s">
        <v>149</v>
      </c>
      <c r="B66" s="11" t="s">
        <v>271</v>
      </c>
      <c r="L66" s="11" t="s">
        <v>278</v>
      </c>
    </row>
    <row r="67" ht="6" customHeight="1">
      <c r="A67" s="32"/>
    </row>
    <row r="68" spans="1:2" ht="18" customHeight="1">
      <c r="A68" s="32" t="s">
        <v>66</v>
      </c>
      <c r="B68" s="11" t="s">
        <v>272</v>
      </c>
    </row>
    <row r="69" ht="15" customHeight="1">
      <c r="A69" s="11" t="s">
        <v>273</v>
      </c>
    </row>
    <row r="70" ht="6" customHeight="1"/>
    <row r="72" ht="6" customHeight="1"/>
    <row r="73" ht="18" customHeight="1">
      <c r="B73" s="11" t="s">
        <v>274</v>
      </c>
    </row>
  </sheetData>
  <sheetProtection/>
  <printOptions horizontalCentered="1"/>
  <pageMargins left="0.5" right="0.5" top="0.25" bottom="0.5" header="0.1" footer="0.25"/>
  <pageSetup fitToHeight="1" fitToWidth="1" horizontalDpi="600" verticalDpi="600" orientation="portrait" scale="69" r:id="rId1"/>
  <headerFooter alignWithMargins="0">
    <oddFooter xml:space="preserve">&amp;C&amp;D&amp;R&amp;F &amp;A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A28">
      <selection activeCell="A72" sqref="A72"/>
    </sheetView>
  </sheetViews>
  <sheetFormatPr defaultColWidth="9.00390625" defaultRowHeight="12.75"/>
  <cols>
    <col min="1" max="1" width="21.25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5.875" style="0" customWidth="1"/>
  </cols>
  <sheetData>
    <row r="1" spans="1:14" ht="22.5" thickBot="1">
      <c r="A1" s="56"/>
      <c r="B1" s="136"/>
      <c r="C1" s="137" t="s">
        <v>85</v>
      </c>
      <c r="H1" s="138" t="s">
        <v>179</v>
      </c>
      <c r="K1" s="61" t="s">
        <v>58</v>
      </c>
      <c r="L1" s="56"/>
      <c r="M1" s="56"/>
      <c r="N1" s="56"/>
    </row>
    <row r="2" ht="12">
      <c r="H2" s="65" t="s">
        <v>180</v>
      </c>
    </row>
    <row r="3" spans="8:14" ht="18" thickBot="1">
      <c r="H3" s="63"/>
      <c r="I3" s="58"/>
      <c r="K3" s="61" t="s">
        <v>93</v>
      </c>
      <c r="L3" s="56"/>
      <c r="M3" s="56"/>
      <c r="N3" s="56"/>
    </row>
    <row r="4" spans="1:9" ht="18" thickBot="1">
      <c r="A4" s="132" t="s">
        <v>181</v>
      </c>
      <c r="B4" s="56"/>
      <c r="C4" s="56"/>
      <c r="D4" s="56"/>
      <c r="F4" s="61" t="s">
        <v>165</v>
      </c>
      <c r="G4" s="56"/>
      <c r="H4" s="56"/>
      <c r="I4" s="61" t="s">
        <v>67</v>
      </c>
    </row>
    <row r="5" spans="9:12" ht="15" thickBot="1">
      <c r="I5" s="65" t="s">
        <v>180</v>
      </c>
      <c r="J5" s="56"/>
      <c r="L5" s="70" t="s">
        <v>176</v>
      </c>
    </row>
    <row r="6" spans="11:14" ht="15">
      <c r="K6" s="67"/>
      <c r="L6" s="78"/>
      <c r="M6" s="127"/>
      <c r="N6" s="67"/>
    </row>
    <row r="7" spans="1:14" ht="14.25" thickBot="1">
      <c r="A7" s="63" t="s">
        <v>174</v>
      </c>
      <c r="B7" s="133" t="s">
        <v>225</v>
      </c>
      <c r="C7" s="133" t="s">
        <v>226</v>
      </c>
      <c r="D7" s="133" t="s">
        <v>227</v>
      </c>
      <c r="E7" s="133" t="s">
        <v>228</v>
      </c>
      <c r="F7" s="133" t="s">
        <v>229</v>
      </c>
      <c r="G7" s="133" t="s">
        <v>230</v>
      </c>
      <c r="H7" s="71" t="s">
        <v>231</v>
      </c>
      <c r="I7" s="133" t="s">
        <v>232</v>
      </c>
      <c r="K7" s="126"/>
      <c r="L7" s="87"/>
      <c r="M7" s="128" t="s">
        <v>56</v>
      </c>
      <c r="N7" s="130"/>
    </row>
    <row r="8" spans="1:14" ht="14.25" thickBot="1">
      <c r="A8" s="63" t="s">
        <v>202</v>
      </c>
      <c r="B8" s="145" t="s">
        <v>104</v>
      </c>
      <c r="C8" s="145" t="s">
        <v>94</v>
      </c>
      <c r="D8" s="145" t="s">
        <v>103</v>
      </c>
      <c r="E8" s="145" t="s">
        <v>95</v>
      </c>
      <c r="F8" s="145" t="s">
        <v>96</v>
      </c>
      <c r="G8" s="145" t="s">
        <v>97</v>
      </c>
      <c r="H8" s="145" t="s">
        <v>98</v>
      </c>
      <c r="I8" s="145" t="s">
        <v>99</v>
      </c>
      <c r="J8" s="66" t="s">
        <v>44</v>
      </c>
      <c r="K8" s="79" t="s">
        <v>12</v>
      </c>
      <c r="L8" s="80" t="s">
        <v>14</v>
      </c>
      <c r="M8" s="129" t="s">
        <v>57</v>
      </c>
      <c r="N8" s="79" t="s">
        <v>45</v>
      </c>
    </row>
    <row r="9" spans="1:14" ht="18" customHeight="1">
      <c r="A9" s="177" t="s">
        <v>187</v>
      </c>
      <c r="B9" s="73"/>
      <c r="C9" s="73"/>
      <c r="D9" s="73"/>
      <c r="E9" s="73"/>
      <c r="F9" s="73"/>
      <c r="G9" s="73"/>
      <c r="H9" s="73"/>
      <c r="I9" s="73"/>
      <c r="J9" s="73"/>
      <c r="K9" s="165" t="s">
        <v>177</v>
      </c>
      <c r="L9" s="165" t="str">
        <f>+K9</f>
        <v>Event:</v>
      </c>
      <c r="M9" s="166" t="str">
        <f>+L9</f>
        <v>Event:</v>
      </c>
      <c r="N9" s="81">
        <f>SUM(B69:E69)</f>
        <v>18</v>
      </c>
    </row>
    <row r="10" spans="1:14" ht="18" customHeight="1">
      <c r="A10" s="69">
        <v>200</v>
      </c>
      <c r="B10" s="74"/>
      <c r="C10" s="74"/>
      <c r="D10" s="74"/>
      <c r="E10" s="74"/>
      <c r="F10" s="74"/>
      <c r="G10" s="74"/>
      <c r="H10" s="74"/>
      <c r="I10" s="74"/>
      <c r="J10" s="74"/>
      <c r="K10" s="166"/>
      <c r="L10" s="166"/>
      <c r="M10" s="166"/>
      <c r="N10" s="81"/>
    </row>
    <row r="11" spans="1:14" ht="18" customHeight="1">
      <c r="A11" s="69" t="s">
        <v>175</v>
      </c>
      <c r="B11" s="74"/>
      <c r="C11" s="74"/>
      <c r="D11" s="74"/>
      <c r="E11" s="74"/>
      <c r="F11" s="74"/>
      <c r="G11" s="74"/>
      <c r="H11" s="74"/>
      <c r="I11" s="74"/>
      <c r="J11" s="74"/>
      <c r="K11" s="167"/>
      <c r="L11" s="167"/>
      <c r="M11" s="167"/>
      <c r="N11" s="82"/>
    </row>
    <row r="12" spans="1:14" ht="18" customHeight="1">
      <c r="A12" s="69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166" t="s">
        <v>178</v>
      </c>
      <c r="L12" s="166" t="str">
        <f>+K12</f>
        <v>Total:</v>
      </c>
      <c r="M12" s="166" t="str">
        <f>+L12</f>
        <v>Total:</v>
      </c>
      <c r="N12" s="81">
        <f>N9</f>
        <v>18</v>
      </c>
    </row>
    <row r="13" spans="1:14" ht="18" customHeight="1">
      <c r="A13" s="178" t="s">
        <v>84</v>
      </c>
      <c r="B13" s="74"/>
      <c r="C13" s="74"/>
      <c r="D13" s="74"/>
      <c r="E13" s="74"/>
      <c r="F13" s="74"/>
      <c r="G13" s="74"/>
      <c r="H13" s="74"/>
      <c r="I13" s="74"/>
      <c r="J13" s="74"/>
      <c r="K13" s="166"/>
      <c r="L13" s="166"/>
      <c r="M13" s="166"/>
      <c r="N13" s="81"/>
    </row>
    <row r="14" spans="1:14" ht="18" customHeight="1" thickBot="1">
      <c r="A14" s="179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68"/>
      <c r="L14" s="168"/>
      <c r="M14" s="168"/>
      <c r="N14" s="83"/>
    </row>
    <row r="15" spans="1:14" ht="18" customHeight="1">
      <c r="A15" s="177" t="s">
        <v>189</v>
      </c>
      <c r="B15" s="73"/>
      <c r="C15" s="73"/>
      <c r="D15" s="73"/>
      <c r="E15" s="73"/>
      <c r="F15" s="73"/>
      <c r="G15" s="73"/>
      <c r="H15" s="73"/>
      <c r="I15" s="73"/>
      <c r="J15" s="73"/>
      <c r="K15" s="165" t="str">
        <f>+$K$9</f>
        <v>Event:</v>
      </c>
      <c r="L15" s="165" t="str">
        <f>+K15</f>
        <v>Event:</v>
      </c>
      <c r="M15" s="165" t="str">
        <f>+L15</f>
        <v>Event:</v>
      </c>
      <c r="N15" s="81">
        <f>SUM(B68:I68)</f>
        <v>29</v>
      </c>
    </row>
    <row r="16" spans="1:14" ht="18" customHeight="1">
      <c r="A16" s="69" t="s">
        <v>108</v>
      </c>
      <c r="B16" s="74"/>
      <c r="C16" s="74"/>
      <c r="D16" s="74"/>
      <c r="E16" s="74"/>
      <c r="F16" s="74"/>
      <c r="G16" s="74"/>
      <c r="H16" s="74"/>
      <c r="I16" s="74"/>
      <c r="J16" s="74"/>
      <c r="K16" s="167"/>
      <c r="L16" s="167"/>
      <c r="M16" s="167"/>
      <c r="N16" s="82"/>
    </row>
    <row r="17" spans="1:14" ht="18" customHeight="1">
      <c r="A17" s="178" t="s">
        <v>151</v>
      </c>
      <c r="B17" s="74"/>
      <c r="C17" s="74"/>
      <c r="D17" s="74"/>
      <c r="E17" s="74"/>
      <c r="F17" s="74"/>
      <c r="G17" s="74"/>
      <c r="H17" s="74"/>
      <c r="I17" s="74"/>
      <c r="J17" s="74"/>
      <c r="K17" s="166" t="str">
        <f>+$K$12</f>
        <v>Total:</v>
      </c>
      <c r="L17" s="166" t="str">
        <f>+K17</f>
        <v>Total:</v>
      </c>
      <c r="M17" s="166" t="str">
        <f>+L17</f>
        <v>Total:</v>
      </c>
      <c r="N17" s="81">
        <f>N12+N15</f>
        <v>47</v>
      </c>
    </row>
    <row r="18" spans="1:14" ht="18" customHeight="1" thickBot="1">
      <c r="A18" s="179" t="str">
        <f>+$A$14</f>
        <v>Time: </v>
      </c>
      <c r="B18" s="68"/>
      <c r="C18" s="68"/>
      <c r="D18" s="68"/>
      <c r="E18" s="68"/>
      <c r="F18" s="68"/>
      <c r="G18" s="68"/>
      <c r="H18" s="68"/>
      <c r="I18" s="68"/>
      <c r="J18" s="68"/>
      <c r="K18" s="168"/>
      <c r="L18" s="168"/>
      <c r="M18" s="168"/>
      <c r="N18" s="83"/>
    </row>
    <row r="19" spans="1:14" ht="18" customHeight="1">
      <c r="A19" s="177" t="s">
        <v>182</v>
      </c>
      <c r="B19" s="73"/>
      <c r="C19" s="73"/>
      <c r="D19" s="73"/>
      <c r="E19" s="73"/>
      <c r="F19" s="73"/>
      <c r="G19" s="73"/>
      <c r="H19" s="73"/>
      <c r="I19" s="73"/>
      <c r="J19" s="73"/>
      <c r="K19" s="165" t="str">
        <f>+$K$9</f>
        <v>Event:</v>
      </c>
      <c r="L19" s="165" t="str">
        <f>+K19</f>
        <v>Event:</v>
      </c>
      <c r="M19" s="165" t="str">
        <f>+L19</f>
        <v>Event:</v>
      </c>
      <c r="N19" s="81">
        <f>+$N$15</f>
        <v>29</v>
      </c>
    </row>
    <row r="20" spans="1:14" ht="18" customHeight="1">
      <c r="A20" s="69" t="s">
        <v>107</v>
      </c>
      <c r="B20" s="74"/>
      <c r="C20" s="74"/>
      <c r="D20" s="74"/>
      <c r="E20" s="74"/>
      <c r="F20" s="74"/>
      <c r="G20" s="74"/>
      <c r="H20" s="74"/>
      <c r="I20" s="74"/>
      <c r="J20" s="74"/>
      <c r="K20" s="167"/>
      <c r="L20" s="167"/>
      <c r="M20" s="167"/>
      <c r="N20" s="82"/>
    </row>
    <row r="21" spans="1:14" ht="18" customHeight="1">
      <c r="A21" s="178" t="str">
        <f>$A$17</f>
        <v> Team: </v>
      </c>
      <c r="B21" s="74"/>
      <c r="C21" s="74"/>
      <c r="D21" s="74"/>
      <c r="E21" s="74"/>
      <c r="F21" s="74"/>
      <c r="G21" s="74"/>
      <c r="H21" s="74"/>
      <c r="I21" s="74"/>
      <c r="J21" s="74"/>
      <c r="K21" s="166" t="str">
        <f>+$K$12</f>
        <v>Total:</v>
      </c>
      <c r="L21" s="166" t="str">
        <f>+K21</f>
        <v>Total:</v>
      </c>
      <c r="M21" s="166" t="str">
        <f>+L21</f>
        <v>Total:</v>
      </c>
      <c r="N21" s="81">
        <f>N17+N19</f>
        <v>76</v>
      </c>
    </row>
    <row r="22" spans="1:14" ht="18" customHeight="1" thickBot="1">
      <c r="A22" s="179" t="str">
        <f>+$A$14</f>
        <v>Time: </v>
      </c>
      <c r="B22" s="68"/>
      <c r="C22" s="68"/>
      <c r="D22" s="68"/>
      <c r="E22" s="68"/>
      <c r="F22" s="68"/>
      <c r="G22" s="68"/>
      <c r="H22" s="68"/>
      <c r="I22" s="68"/>
      <c r="J22" s="68"/>
      <c r="K22" s="168"/>
      <c r="L22" s="168"/>
      <c r="M22" s="168"/>
      <c r="N22" s="83"/>
    </row>
    <row r="23" spans="1:14" ht="18" customHeight="1">
      <c r="A23" s="177" t="s">
        <v>182</v>
      </c>
      <c r="B23" s="73"/>
      <c r="C23" s="73"/>
      <c r="D23" s="73"/>
      <c r="E23" s="73"/>
      <c r="F23" s="73"/>
      <c r="G23" s="73"/>
      <c r="H23" s="73"/>
      <c r="I23" s="73"/>
      <c r="J23" s="73"/>
      <c r="K23" s="165" t="str">
        <f>+$K$9</f>
        <v>Event:</v>
      </c>
      <c r="L23" s="165" t="str">
        <f>+K23</f>
        <v>Event:</v>
      </c>
      <c r="M23" s="165" t="str">
        <f>+L23</f>
        <v>Event:</v>
      </c>
      <c r="N23" s="81">
        <f>+$N$15</f>
        <v>29</v>
      </c>
    </row>
    <row r="24" spans="1:14" ht="18" customHeight="1">
      <c r="A24" s="69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167"/>
      <c r="L24" s="167"/>
      <c r="M24" s="167"/>
      <c r="N24" s="82"/>
    </row>
    <row r="25" spans="1:14" ht="18" customHeight="1">
      <c r="A25" s="178" t="str">
        <f>$A$17</f>
        <v> Team: </v>
      </c>
      <c r="B25" s="74"/>
      <c r="C25" s="74"/>
      <c r="D25" s="74"/>
      <c r="E25" s="74"/>
      <c r="F25" s="74"/>
      <c r="G25" s="74"/>
      <c r="H25" s="74"/>
      <c r="I25" s="74"/>
      <c r="J25" s="74"/>
      <c r="K25" s="166" t="str">
        <f>+$K$12</f>
        <v>Total:</v>
      </c>
      <c r="L25" s="166" t="str">
        <f>+K25</f>
        <v>Total:</v>
      </c>
      <c r="M25" s="166" t="str">
        <f>+L25</f>
        <v>Total:</v>
      </c>
      <c r="N25" s="81">
        <f>N21+N23</f>
        <v>105</v>
      </c>
    </row>
    <row r="26" spans="1:14" ht="18" customHeight="1" thickBot="1">
      <c r="A26" s="179" t="str">
        <f>+$A$14</f>
        <v>Time: </v>
      </c>
      <c r="B26" s="68"/>
      <c r="C26" s="68"/>
      <c r="D26" s="68"/>
      <c r="E26" s="68"/>
      <c r="F26" s="68"/>
      <c r="G26" s="68"/>
      <c r="H26" s="68"/>
      <c r="I26" s="68"/>
      <c r="J26" s="68"/>
      <c r="K26" s="168"/>
      <c r="L26" s="168"/>
      <c r="M26" s="168"/>
      <c r="N26" s="83"/>
    </row>
    <row r="27" spans="1:14" ht="18" customHeight="1">
      <c r="A27" s="177" t="s">
        <v>182</v>
      </c>
      <c r="B27" s="73"/>
      <c r="C27" s="73"/>
      <c r="D27" s="73"/>
      <c r="E27" s="73"/>
      <c r="F27" s="73"/>
      <c r="G27" s="73"/>
      <c r="H27" s="73"/>
      <c r="I27" s="73"/>
      <c r="J27" s="73"/>
      <c r="K27" s="165" t="str">
        <f>+$K$9</f>
        <v>Event:</v>
      </c>
      <c r="L27" s="165" t="str">
        <f>+K27</f>
        <v>Event:</v>
      </c>
      <c r="M27" s="165" t="str">
        <f>+L27</f>
        <v>Event:</v>
      </c>
      <c r="N27" s="81">
        <f>+$N$15</f>
        <v>29</v>
      </c>
    </row>
    <row r="28" spans="1:14" ht="18" customHeight="1">
      <c r="A28" s="69" t="s">
        <v>105</v>
      </c>
      <c r="B28" s="74"/>
      <c r="C28" s="74"/>
      <c r="D28" s="74"/>
      <c r="E28" s="74"/>
      <c r="F28" s="74"/>
      <c r="G28" s="74"/>
      <c r="H28" s="74"/>
      <c r="I28" s="74"/>
      <c r="J28" s="74"/>
      <c r="K28" s="167"/>
      <c r="L28" s="167"/>
      <c r="M28" s="167"/>
      <c r="N28" s="82"/>
    </row>
    <row r="29" spans="1:14" ht="18" customHeight="1">
      <c r="A29" s="178" t="str">
        <f>$A$17</f>
        <v> Team: </v>
      </c>
      <c r="B29" s="74"/>
      <c r="C29" s="74"/>
      <c r="D29" s="74"/>
      <c r="E29" s="74"/>
      <c r="F29" s="74"/>
      <c r="G29" s="74"/>
      <c r="H29" s="74"/>
      <c r="I29" s="74"/>
      <c r="J29" s="74"/>
      <c r="K29" s="166" t="str">
        <f>+$K$12</f>
        <v>Total:</v>
      </c>
      <c r="L29" s="166" t="str">
        <f>+K29</f>
        <v>Total:</v>
      </c>
      <c r="M29" s="166" t="str">
        <f>+L29</f>
        <v>Total:</v>
      </c>
      <c r="N29" s="81">
        <f>N25+N27</f>
        <v>134</v>
      </c>
    </row>
    <row r="30" spans="1:14" ht="18" customHeight="1" thickBot="1">
      <c r="A30" s="179" t="str">
        <f>+$A$14</f>
        <v>Time: </v>
      </c>
      <c r="B30" s="68"/>
      <c r="C30" s="68"/>
      <c r="D30" s="68"/>
      <c r="E30" s="68"/>
      <c r="F30" s="68"/>
      <c r="G30" s="68"/>
      <c r="H30" s="68"/>
      <c r="I30" s="68"/>
      <c r="J30" s="68"/>
      <c r="K30" s="168"/>
      <c r="L30" s="168"/>
      <c r="M30" s="168"/>
      <c r="N30" s="83"/>
    </row>
    <row r="31" spans="1:14" ht="18" customHeight="1">
      <c r="A31" s="177" t="s">
        <v>182</v>
      </c>
      <c r="B31" s="73"/>
      <c r="C31" s="73"/>
      <c r="D31" s="73"/>
      <c r="E31" s="73"/>
      <c r="F31" s="73"/>
      <c r="G31" s="73"/>
      <c r="H31" s="73"/>
      <c r="I31" s="73"/>
      <c r="J31" s="73"/>
      <c r="K31" s="165" t="str">
        <f>+$K$9</f>
        <v>Event:</v>
      </c>
      <c r="L31" s="165" t="str">
        <f>+K31</f>
        <v>Event:</v>
      </c>
      <c r="M31" s="165" t="str">
        <f>+L31</f>
        <v>Event:</v>
      </c>
      <c r="N31" s="81">
        <f>+$N$15</f>
        <v>29</v>
      </c>
    </row>
    <row r="32" spans="1:14" ht="18" customHeight="1">
      <c r="A32" s="69" t="s">
        <v>109</v>
      </c>
      <c r="B32" s="74"/>
      <c r="C32" s="74"/>
      <c r="D32" s="74"/>
      <c r="E32" s="74"/>
      <c r="F32" s="74"/>
      <c r="G32" s="74"/>
      <c r="H32" s="74"/>
      <c r="I32" s="74"/>
      <c r="J32" s="74"/>
      <c r="K32" s="167"/>
      <c r="L32" s="167"/>
      <c r="M32" s="167"/>
      <c r="N32" s="82"/>
    </row>
    <row r="33" spans="1:14" ht="18" customHeight="1">
      <c r="A33" s="178" t="str">
        <f>$A$17</f>
        <v> Team: </v>
      </c>
      <c r="B33" s="74"/>
      <c r="C33" s="74"/>
      <c r="D33" s="74"/>
      <c r="E33" s="74"/>
      <c r="F33" s="74"/>
      <c r="G33" s="74"/>
      <c r="H33" s="74"/>
      <c r="I33" s="74"/>
      <c r="J33" s="74"/>
      <c r="K33" s="166" t="str">
        <f>+$K$12</f>
        <v>Total:</v>
      </c>
      <c r="L33" s="166" t="str">
        <f>+K33</f>
        <v>Total:</v>
      </c>
      <c r="M33" s="166" t="str">
        <f>+L33</f>
        <v>Total:</v>
      </c>
      <c r="N33" s="81">
        <f>N29+N31</f>
        <v>163</v>
      </c>
    </row>
    <row r="34" spans="1:14" ht="18" customHeight="1" thickBot="1">
      <c r="A34" s="179" t="str">
        <f>+$A$14</f>
        <v>Time: </v>
      </c>
      <c r="B34" s="68"/>
      <c r="C34" s="68"/>
      <c r="D34" s="68"/>
      <c r="E34" s="68"/>
      <c r="F34" s="68"/>
      <c r="G34" s="68"/>
      <c r="H34" s="68"/>
      <c r="I34" s="68"/>
      <c r="J34" s="68"/>
      <c r="K34" s="168"/>
      <c r="L34" s="168"/>
      <c r="M34" s="168"/>
      <c r="N34" s="83"/>
    </row>
    <row r="35" spans="1:14" ht="18" customHeight="1">
      <c r="A35" s="177" t="s">
        <v>182</v>
      </c>
      <c r="B35" s="73"/>
      <c r="C35" s="73"/>
      <c r="D35" s="73"/>
      <c r="E35" s="73"/>
      <c r="F35" s="73"/>
      <c r="G35" s="73"/>
      <c r="H35" s="73"/>
      <c r="I35" s="73"/>
      <c r="J35" s="73"/>
      <c r="K35" s="165" t="str">
        <f>+$K$9</f>
        <v>Event:</v>
      </c>
      <c r="L35" s="165" t="str">
        <f>+K35</f>
        <v>Event:</v>
      </c>
      <c r="M35" s="165" t="str">
        <f>+L35</f>
        <v>Event:</v>
      </c>
      <c r="N35" s="163">
        <f>+$N$15</f>
        <v>29</v>
      </c>
    </row>
    <row r="36" spans="1:14" ht="18" customHeight="1">
      <c r="A36" s="69" t="s">
        <v>142</v>
      </c>
      <c r="B36" s="74"/>
      <c r="C36" s="74"/>
      <c r="D36" s="74"/>
      <c r="E36" s="74"/>
      <c r="F36" s="74"/>
      <c r="G36" s="74"/>
      <c r="H36" s="74"/>
      <c r="I36" s="74"/>
      <c r="J36" s="74"/>
      <c r="K36" s="167"/>
      <c r="L36" s="167"/>
      <c r="M36" s="167"/>
      <c r="N36" s="82"/>
    </row>
    <row r="37" spans="1:14" ht="18" customHeight="1">
      <c r="A37" s="178" t="str">
        <f>$A$17</f>
        <v> Team: </v>
      </c>
      <c r="B37" s="74"/>
      <c r="C37" s="74"/>
      <c r="D37" s="74"/>
      <c r="E37" s="74"/>
      <c r="F37" s="74"/>
      <c r="G37" s="74"/>
      <c r="H37" s="74"/>
      <c r="I37" s="74"/>
      <c r="J37" s="74"/>
      <c r="K37" s="166" t="str">
        <f>+$K$12</f>
        <v>Total:</v>
      </c>
      <c r="L37" s="166" t="str">
        <f>+K37</f>
        <v>Total:</v>
      </c>
      <c r="M37" s="166" t="str">
        <f>+L37</f>
        <v>Total:</v>
      </c>
      <c r="N37" s="81">
        <f>N33+N35</f>
        <v>192</v>
      </c>
    </row>
    <row r="38" spans="1:14" ht="18" customHeight="1" thickBot="1">
      <c r="A38" s="179" t="str">
        <f>+$A$14</f>
        <v>Time: </v>
      </c>
      <c r="B38" s="68"/>
      <c r="C38" s="68"/>
      <c r="D38" s="68"/>
      <c r="E38" s="68"/>
      <c r="F38" s="68"/>
      <c r="G38" s="68"/>
      <c r="H38" s="68"/>
      <c r="I38" s="68"/>
      <c r="J38" s="68"/>
      <c r="K38" s="168"/>
      <c r="L38" s="168"/>
      <c r="M38" s="168"/>
      <c r="N38" s="83"/>
    </row>
    <row r="39" spans="1:14" ht="18" customHeight="1">
      <c r="A39" s="178" t="s">
        <v>87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66" t="str">
        <f>+$K$12</f>
        <v>Total:</v>
      </c>
      <c r="L39" s="166" t="str">
        <f>+K39</f>
        <v>Total:</v>
      </c>
      <c r="M39" s="166" t="str">
        <f>+L39</f>
        <v>Total:</v>
      </c>
      <c r="N39" s="81">
        <f>N37</f>
        <v>192</v>
      </c>
    </row>
    <row r="40" spans="1:14" ht="18" customHeight="1" thickBot="1">
      <c r="A40" s="178" t="s">
        <v>142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68"/>
      <c r="L40" s="168"/>
      <c r="M40" s="168"/>
      <c r="N40" s="164"/>
    </row>
    <row r="41" spans="1:14" ht="18" customHeight="1">
      <c r="A41" s="177" t="str">
        <f>+$A$9</f>
        <v>Names: </v>
      </c>
      <c r="B41" s="73"/>
      <c r="C41" s="73"/>
      <c r="D41" s="73"/>
      <c r="E41" s="73"/>
      <c r="F41" s="73"/>
      <c r="G41" s="73"/>
      <c r="H41" s="73"/>
      <c r="I41" s="73"/>
      <c r="J41" s="73"/>
      <c r="K41" s="166" t="str">
        <f>+$K$9</f>
        <v>Event:</v>
      </c>
      <c r="L41" s="166" t="str">
        <f>+K41</f>
        <v>Event:</v>
      </c>
      <c r="M41" s="166" t="str">
        <f>+L41</f>
        <v>Event:</v>
      </c>
      <c r="N41" s="81">
        <f>+$N$9</f>
        <v>18</v>
      </c>
    </row>
    <row r="42" spans="1:14" ht="18" customHeight="1">
      <c r="A42" s="69">
        <v>200</v>
      </c>
      <c r="B42" s="74"/>
      <c r="C42" s="74"/>
      <c r="D42" s="74"/>
      <c r="E42" s="74"/>
      <c r="F42" s="74"/>
      <c r="G42" s="74"/>
      <c r="H42" s="74"/>
      <c r="I42" s="74"/>
      <c r="J42" s="74"/>
      <c r="K42" s="166"/>
      <c r="L42" s="166"/>
      <c r="M42" s="166"/>
      <c r="N42" s="81"/>
    </row>
    <row r="43" spans="1:14" ht="18" customHeight="1">
      <c r="A43" s="69" t="s">
        <v>240</v>
      </c>
      <c r="B43" s="74"/>
      <c r="C43" s="74"/>
      <c r="D43" s="74"/>
      <c r="E43" s="74"/>
      <c r="F43" s="74"/>
      <c r="G43" s="74"/>
      <c r="H43" s="74"/>
      <c r="I43" s="74"/>
      <c r="J43" s="74"/>
      <c r="K43" s="167"/>
      <c r="L43" s="167"/>
      <c r="M43" s="167"/>
      <c r="N43" s="82"/>
    </row>
    <row r="44" spans="1:14" ht="18" customHeight="1">
      <c r="A44" s="69" t="s">
        <v>55</v>
      </c>
      <c r="B44" s="74"/>
      <c r="C44" s="74"/>
      <c r="D44" s="74"/>
      <c r="E44" s="74"/>
      <c r="F44" s="74"/>
      <c r="G44" s="74"/>
      <c r="H44" s="74"/>
      <c r="I44" s="74"/>
      <c r="J44" s="74"/>
      <c r="K44" s="166" t="str">
        <f>+$K$12</f>
        <v>Total:</v>
      </c>
      <c r="L44" s="166" t="str">
        <f>+K44</f>
        <v>Total:</v>
      </c>
      <c r="M44" s="166" t="str">
        <f>+L44</f>
        <v>Total:</v>
      </c>
      <c r="N44" s="81">
        <f>N37+N41</f>
        <v>210</v>
      </c>
    </row>
    <row r="45" spans="1:14" ht="18" customHeight="1">
      <c r="A45" s="178" t="str">
        <f>+$A$13</f>
        <v>10, 5, 3, 0 points    Team: </v>
      </c>
      <c r="B45" s="74"/>
      <c r="C45" s="74"/>
      <c r="D45" s="74"/>
      <c r="E45" s="74"/>
      <c r="F45" s="74"/>
      <c r="G45" s="74"/>
      <c r="H45" s="74"/>
      <c r="I45" s="74"/>
      <c r="J45" s="74"/>
      <c r="K45" s="166"/>
      <c r="L45" s="166"/>
      <c r="M45" s="166"/>
      <c r="N45" s="81"/>
    </row>
    <row r="46" spans="1:14" ht="18" customHeight="1" thickBot="1">
      <c r="A46" s="179" t="str">
        <f>+$A$14</f>
        <v>Time: </v>
      </c>
      <c r="B46" s="68"/>
      <c r="C46" s="68"/>
      <c r="D46" s="68"/>
      <c r="E46" s="68"/>
      <c r="F46" s="68"/>
      <c r="G46" s="68"/>
      <c r="H46" s="68"/>
      <c r="I46" s="68"/>
      <c r="J46" s="68"/>
      <c r="K46" s="168"/>
      <c r="L46" s="168"/>
      <c r="M46" s="168"/>
      <c r="N46" s="83"/>
    </row>
    <row r="47" spans="1:14" ht="18" customHeight="1">
      <c r="A47" s="177" t="s">
        <v>182</v>
      </c>
      <c r="B47" s="73"/>
      <c r="C47" s="73"/>
      <c r="D47" s="73"/>
      <c r="E47" s="73"/>
      <c r="F47" s="73"/>
      <c r="G47" s="73"/>
      <c r="H47" s="73"/>
      <c r="I47" s="73"/>
      <c r="J47" s="73"/>
      <c r="K47" s="165" t="str">
        <f>+$K$9</f>
        <v>Event:</v>
      </c>
      <c r="L47" s="165" t="str">
        <f>+K47</f>
        <v>Event:</v>
      </c>
      <c r="M47" s="165" t="str">
        <f>+L47</f>
        <v>Event:</v>
      </c>
      <c r="N47" s="81">
        <f>+$N$15</f>
        <v>29</v>
      </c>
    </row>
    <row r="48" spans="1:14" ht="18" customHeight="1">
      <c r="A48" s="69" t="s">
        <v>112</v>
      </c>
      <c r="B48" s="74"/>
      <c r="C48" s="74"/>
      <c r="D48" s="74"/>
      <c r="E48" s="74"/>
      <c r="F48" s="74"/>
      <c r="G48" s="74"/>
      <c r="H48" s="74"/>
      <c r="I48" s="74"/>
      <c r="J48" s="74"/>
      <c r="K48" s="167"/>
      <c r="L48" s="167"/>
      <c r="M48" s="167"/>
      <c r="N48" s="82"/>
    </row>
    <row r="49" spans="1:14" ht="18" customHeight="1">
      <c r="A49" s="178" t="str">
        <f>$A$17</f>
        <v> Team: </v>
      </c>
      <c r="B49" s="74"/>
      <c r="C49" s="74"/>
      <c r="D49" s="74"/>
      <c r="E49" s="74"/>
      <c r="F49" s="74"/>
      <c r="G49" s="74"/>
      <c r="H49" s="74"/>
      <c r="I49" s="74"/>
      <c r="J49" s="74"/>
      <c r="K49" s="166" t="str">
        <f>+$K$12</f>
        <v>Total:</v>
      </c>
      <c r="L49" s="166" t="str">
        <f>+K49</f>
        <v>Total:</v>
      </c>
      <c r="M49" s="166" t="str">
        <f>+L49</f>
        <v>Total:</v>
      </c>
      <c r="N49" s="81">
        <f>N44+N47</f>
        <v>239</v>
      </c>
    </row>
    <row r="50" spans="1:14" ht="18" customHeight="1" thickBot="1">
      <c r="A50" s="179" t="str">
        <f>+$A$14</f>
        <v>Time: </v>
      </c>
      <c r="B50" s="68"/>
      <c r="C50" s="68"/>
      <c r="D50" s="68"/>
      <c r="E50" s="68"/>
      <c r="F50" s="68"/>
      <c r="G50" s="68"/>
      <c r="H50" s="68"/>
      <c r="I50" s="68"/>
      <c r="J50" s="68"/>
      <c r="K50" s="168"/>
      <c r="L50" s="168"/>
      <c r="M50" s="168"/>
      <c r="N50" s="83"/>
    </row>
    <row r="51" spans="1:14" ht="18" customHeight="1">
      <c r="A51" s="177" t="s">
        <v>182</v>
      </c>
      <c r="B51" s="73"/>
      <c r="C51" s="73"/>
      <c r="D51" s="73"/>
      <c r="E51" s="73"/>
      <c r="F51" s="73"/>
      <c r="G51" s="73"/>
      <c r="H51" s="73"/>
      <c r="I51" s="73"/>
      <c r="J51" s="73"/>
      <c r="K51" s="165" t="str">
        <f>+$K$9</f>
        <v>Event:</v>
      </c>
      <c r="L51" s="165" t="str">
        <f>+K51</f>
        <v>Event:</v>
      </c>
      <c r="M51" s="165" t="str">
        <f>+L51</f>
        <v>Event:</v>
      </c>
      <c r="N51" s="81">
        <f>+$N$15</f>
        <v>29</v>
      </c>
    </row>
    <row r="52" spans="1:14" ht="18" customHeight="1">
      <c r="A52" s="69" t="s">
        <v>113</v>
      </c>
      <c r="B52" s="74"/>
      <c r="C52" s="74"/>
      <c r="D52" s="74"/>
      <c r="E52" s="74"/>
      <c r="F52" s="74"/>
      <c r="G52" s="74"/>
      <c r="H52" s="74"/>
      <c r="I52" s="74"/>
      <c r="J52" s="74"/>
      <c r="K52" s="167"/>
      <c r="L52" s="167"/>
      <c r="M52" s="167"/>
      <c r="N52" s="82"/>
    </row>
    <row r="53" spans="1:14" ht="18" customHeight="1">
      <c r="A53" s="178" t="str">
        <f>$A$17</f>
        <v> Team: </v>
      </c>
      <c r="B53" s="74"/>
      <c r="C53" s="74"/>
      <c r="D53" s="74"/>
      <c r="E53" s="74"/>
      <c r="F53" s="74"/>
      <c r="G53" s="74"/>
      <c r="H53" s="74"/>
      <c r="I53" s="74"/>
      <c r="J53" s="74"/>
      <c r="K53" s="166" t="str">
        <f>+$K$12</f>
        <v>Total:</v>
      </c>
      <c r="L53" s="166" t="str">
        <f>+K53</f>
        <v>Total:</v>
      </c>
      <c r="M53" s="166" t="str">
        <f>+L53</f>
        <v>Total:</v>
      </c>
      <c r="N53" s="81">
        <f>N49+N51</f>
        <v>268</v>
      </c>
    </row>
    <row r="54" spans="1:14" ht="18" customHeight="1" thickBot="1">
      <c r="A54" s="179" t="str">
        <f>+$A$14</f>
        <v>Time: </v>
      </c>
      <c r="B54" s="68"/>
      <c r="C54" s="68"/>
      <c r="D54" s="68"/>
      <c r="E54" s="68"/>
      <c r="F54" s="68"/>
      <c r="G54" s="68"/>
      <c r="H54" s="68"/>
      <c r="I54" s="68"/>
      <c r="J54" s="68"/>
      <c r="K54" s="168"/>
      <c r="L54" s="168"/>
      <c r="M54" s="168"/>
      <c r="N54" s="83"/>
    </row>
    <row r="55" spans="1:14" ht="18" customHeight="1">
      <c r="A55" s="177" t="str">
        <f>+$A$9</f>
        <v>Names: </v>
      </c>
      <c r="B55" s="73"/>
      <c r="C55" s="73"/>
      <c r="D55" s="73"/>
      <c r="E55" s="73"/>
      <c r="F55" s="73"/>
      <c r="G55" s="73"/>
      <c r="H55" s="73"/>
      <c r="I55" s="73"/>
      <c r="J55" s="73"/>
      <c r="K55" s="165" t="str">
        <f>+$K$9</f>
        <v>Event:</v>
      </c>
      <c r="L55" s="165" t="str">
        <f>+K55</f>
        <v>Event:</v>
      </c>
      <c r="M55" s="165" t="str">
        <f>+L55</f>
        <v>Event:</v>
      </c>
      <c r="N55" s="81">
        <f>+$N$9</f>
        <v>18</v>
      </c>
    </row>
    <row r="56" spans="1:14" ht="18" customHeight="1">
      <c r="A56" s="69">
        <v>400</v>
      </c>
      <c r="B56" s="74"/>
      <c r="C56" s="74"/>
      <c r="D56" s="74"/>
      <c r="E56" s="74"/>
      <c r="F56" s="74"/>
      <c r="G56" s="74"/>
      <c r="H56" s="74"/>
      <c r="I56" s="74"/>
      <c r="J56" s="74"/>
      <c r="K56" s="166"/>
      <c r="L56" s="166"/>
      <c r="M56" s="166"/>
      <c r="N56" s="81"/>
    </row>
    <row r="57" spans="1:14" ht="18" customHeight="1">
      <c r="A57" s="69" t="s">
        <v>240</v>
      </c>
      <c r="B57" s="74"/>
      <c r="C57" s="74"/>
      <c r="D57" s="74"/>
      <c r="E57" s="74"/>
      <c r="F57" s="74"/>
      <c r="G57" s="74"/>
      <c r="H57" s="74"/>
      <c r="I57" s="74"/>
      <c r="J57" s="74"/>
      <c r="K57" s="167"/>
      <c r="L57" s="167"/>
      <c r="M57" s="167"/>
      <c r="N57" s="82"/>
    </row>
    <row r="58" spans="1:14" ht="18" customHeight="1">
      <c r="A58" s="69" t="s">
        <v>55</v>
      </c>
      <c r="B58" s="74"/>
      <c r="C58" s="74"/>
      <c r="D58" s="74"/>
      <c r="E58" s="74"/>
      <c r="F58" s="74"/>
      <c r="G58" s="74"/>
      <c r="H58" s="74"/>
      <c r="I58" s="74"/>
      <c r="J58" s="74"/>
      <c r="K58" s="166" t="str">
        <f>+$K$12</f>
        <v>Total:</v>
      </c>
      <c r="L58" s="166" t="str">
        <f>+K58</f>
        <v>Total:</v>
      </c>
      <c r="M58" s="166" t="str">
        <f>+L58</f>
        <v>Total:</v>
      </c>
      <c r="N58" s="81">
        <f>N53+N55</f>
        <v>286</v>
      </c>
    </row>
    <row r="59" spans="1:14" ht="18" customHeight="1">
      <c r="A59" s="178" t="str">
        <f>+$A$13</f>
        <v>10, 5, 3, 0 points    Team: </v>
      </c>
      <c r="B59" s="74"/>
      <c r="C59" s="74"/>
      <c r="D59" s="74"/>
      <c r="E59" s="74"/>
      <c r="F59" s="74"/>
      <c r="G59" s="74"/>
      <c r="H59" s="74"/>
      <c r="I59" s="74"/>
      <c r="J59" s="74"/>
      <c r="K59" s="166"/>
      <c r="L59" s="166"/>
      <c r="M59" s="166"/>
      <c r="N59" s="81"/>
    </row>
    <row r="60" spans="1:14" ht="18" customHeight="1" thickBot="1">
      <c r="A60" s="179" t="str">
        <f>+$A$14</f>
        <v>Time: </v>
      </c>
      <c r="B60" s="68"/>
      <c r="C60" s="68"/>
      <c r="D60" s="68"/>
      <c r="E60" s="68"/>
      <c r="F60" s="68"/>
      <c r="G60" s="68"/>
      <c r="H60" s="68"/>
      <c r="I60" s="68"/>
      <c r="J60" s="68"/>
      <c r="K60" s="168"/>
      <c r="L60" s="168"/>
      <c r="M60" s="168"/>
      <c r="N60" s="83"/>
    </row>
    <row r="61" spans="1:14" ht="18" customHeight="1">
      <c r="A61" s="177" t="s">
        <v>182</v>
      </c>
      <c r="B61" s="73"/>
      <c r="C61" s="73"/>
      <c r="D61" s="73"/>
      <c r="E61" s="73"/>
      <c r="F61" s="73"/>
      <c r="G61" s="73"/>
      <c r="H61" s="73"/>
      <c r="I61" s="73"/>
      <c r="J61" s="73"/>
      <c r="K61" s="165" t="str">
        <f>+$K$9</f>
        <v>Event:</v>
      </c>
      <c r="L61" s="165" t="str">
        <f>+K61</f>
        <v>Event:</v>
      </c>
      <c r="M61" s="165" t="str">
        <f>+L61</f>
        <v>Event:</v>
      </c>
      <c r="N61" s="81">
        <f>+$N$15</f>
        <v>29</v>
      </c>
    </row>
    <row r="62" spans="1:14" ht="18" customHeight="1">
      <c r="A62" s="69" t="s">
        <v>247</v>
      </c>
      <c r="B62" s="74"/>
      <c r="C62" s="74"/>
      <c r="D62" s="74"/>
      <c r="E62" s="74"/>
      <c r="F62" s="74"/>
      <c r="G62" s="74"/>
      <c r="H62" s="74"/>
      <c r="I62" s="74"/>
      <c r="J62" s="74"/>
      <c r="K62" s="167"/>
      <c r="L62" s="167"/>
      <c r="M62" s="167"/>
      <c r="N62" s="82"/>
    </row>
    <row r="63" spans="1:14" ht="18" customHeight="1">
      <c r="A63" s="178" t="str">
        <f>$A$17</f>
        <v> Team: </v>
      </c>
      <c r="B63" s="74"/>
      <c r="C63" s="74"/>
      <c r="D63" s="74"/>
      <c r="E63" s="74"/>
      <c r="F63" s="74"/>
      <c r="G63" s="74"/>
      <c r="H63" s="74"/>
      <c r="I63" s="74"/>
      <c r="J63" s="74"/>
      <c r="K63" s="166" t="str">
        <f>+$K$12</f>
        <v>Total:</v>
      </c>
      <c r="L63" s="166" t="str">
        <f>+K63</f>
        <v>Total:</v>
      </c>
      <c r="M63" s="166" t="str">
        <f>+L63</f>
        <v>Total:</v>
      </c>
      <c r="N63" s="81">
        <f>N58+N61</f>
        <v>315</v>
      </c>
    </row>
    <row r="64" spans="1:14" ht="18" customHeight="1" thickBot="1">
      <c r="A64" s="179" t="s">
        <v>86</v>
      </c>
      <c r="B64" s="68"/>
      <c r="C64" s="68"/>
      <c r="D64" s="68"/>
      <c r="E64" s="68"/>
      <c r="F64" s="68"/>
      <c r="G64" s="68"/>
      <c r="H64" s="68"/>
      <c r="I64" s="68"/>
      <c r="J64" s="68"/>
      <c r="K64" s="168"/>
      <c r="L64" s="168"/>
      <c r="M64" s="168"/>
      <c r="N64" s="83"/>
    </row>
    <row r="66" spans="2:14" ht="13.5">
      <c r="B66" s="139" t="s">
        <v>199</v>
      </c>
      <c r="N66" s="63" t="s">
        <v>186</v>
      </c>
    </row>
    <row r="67" ht="12" thickBot="1">
      <c r="M67" s="66"/>
    </row>
    <row r="68" spans="1:9" ht="14.25" thickBot="1">
      <c r="A68" s="63" t="s">
        <v>184</v>
      </c>
      <c r="B68" s="135">
        <v>8</v>
      </c>
      <c r="C68" s="135">
        <f>B68-2</f>
        <v>6</v>
      </c>
      <c r="D68" s="135">
        <f aca="true" t="shared" si="0" ref="D68:I68">C68-1</f>
        <v>5</v>
      </c>
      <c r="E68" s="135">
        <f t="shared" si="0"/>
        <v>4</v>
      </c>
      <c r="F68" s="135">
        <f t="shared" si="0"/>
        <v>3</v>
      </c>
      <c r="G68" s="135">
        <f t="shared" si="0"/>
        <v>2</v>
      </c>
      <c r="H68" s="135">
        <f t="shared" si="0"/>
        <v>1</v>
      </c>
      <c r="I68" s="135">
        <f t="shared" si="0"/>
        <v>0</v>
      </c>
    </row>
    <row r="69" spans="1:14" ht="14.25" thickBot="1">
      <c r="A69" s="63" t="s">
        <v>183</v>
      </c>
      <c r="B69" s="134">
        <v>10</v>
      </c>
      <c r="C69" s="134">
        <v>5</v>
      </c>
      <c r="D69" s="134">
        <v>3</v>
      </c>
      <c r="E69" s="134">
        <v>0</v>
      </c>
      <c r="F69" t="s">
        <v>185</v>
      </c>
      <c r="G69" s="75"/>
      <c r="H69" s="75"/>
      <c r="I69" s="58"/>
      <c r="J69" s="56"/>
      <c r="K69" s="56"/>
      <c r="L69" s="56"/>
      <c r="M69" s="56"/>
      <c r="N69" s="56"/>
    </row>
    <row r="70" spans="1:14" ht="6" customHeight="1">
      <c r="A70" s="131"/>
      <c r="B70" s="75"/>
      <c r="C70" s="75"/>
      <c r="D70" s="75"/>
      <c r="E70" s="75"/>
      <c r="F70" s="75"/>
      <c r="G70" s="75"/>
      <c r="H70" s="75"/>
      <c r="I70" s="75"/>
      <c r="J70" s="58"/>
      <c r="K70" s="58"/>
      <c r="L70" s="58"/>
      <c r="M70" s="58"/>
      <c r="N70" s="58"/>
    </row>
    <row r="71" spans="1:14" ht="12">
      <c r="A71" s="131"/>
      <c r="B71" s="75"/>
      <c r="C71" s="75"/>
      <c r="D71" s="75"/>
      <c r="E71" s="75"/>
      <c r="F71" s="75"/>
      <c r="G71" s="75"/>
      <c r="H71" s="75"/>
      <c r="I71" s="58"/>
      <c r="J71" s="58"/>
      <c r="K71" s="58"/>
      <c r="L71" s="58"/>
      <c r="M71" s="58"/>
      <c r="N71" s="58"/>
    </row>
    <row r="72" spans="9:14" ht="12">
      <c r="I72" s="58"/>
      <c r="J72" s="58"/>
      <c r="K72" s="58"/>
      <c r="L72" s="58"/>
      <c r="M72" s="58"/>
      <c r="N72" s="58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zoomScaleSheetLayoutView="75" zoomScalePageLayoutView="0" workbookViewId="0" topLeftCell="C1">
      <selection activeCell="A1" sqref="A1"/>
    </sheetView>
  </sheetViews>
  <sheetFormatPr defaultColWidth="9.00390625" defaultRowHeight="12.75"/>
  <cols>
    <col min="1" max="1" width="20.875" style="0" customWidth="1"/>
    <col min="2" max="9" width="15.25390625" style="0" customWidth="1"/>
    <col min="10" max="10" width="0.12890625" style="0" customWidth="1"/>
    <col min="11" max="13" width="9.75390625" style="0" customWidth="1"/>
    <col min="14" max="14" width="6.75390625" style="0" customWidth="1"/>
    <col min="15" max="15" width="6.125" style="0" customWidth="1"/>
  </cols>
  <sheetData>
    <row r="1" spans="1:15" ht="22.5" thickBot="1">
      <c r="A1" s="152"/>
      <c r="B1" s="136"/>
      <c r="C1" s="137" t="s">
        <v>85</v>
      </c>
      <c r="H1" s="138" t="s">
        <v>179</v>
      </c>
      <c r="K1" s="61" t="s">
        <v>58</v>
      </c>
      <c r="L1" s="56"/>
      <c r="M1" s="56"/>
      <c r="N1" s="56"/>
      <c r="O1" s="56"/>
    </row>
    <row r="2" ht="12">
      <c r="H2" s="65" t="s">
        <v>180</v>
      </c>
    </row>
    <row r="3" spans="8:15" ht="18" thickBot="1">
      <c r="H3" s="63"/>
      <c r="I3" s="58"/>
      <c r="K3" s="61" t="s">
        <v>93</v>
      </c>
      <c r="L3" s="56"/>
      <c r="M3" s="56"/>
      <c r="N3" s="56"/>
      <c r="O3" s="56"/>
    </row>
    <row r="4" spans="1:10" ht="18" thickBot="1">
      <c r="A4" s="132" t="s">
        <v>101</v>
      </c>
      <c r="B4" s="56"/>
      <c r="C4" s="56"/>
      <c r="E4" s="56"/>
      <c r="F4" s="56"/>
      <c r="G4" s="61" t="s">
        <v>165</v>
      </c>
      <c r="H4" s="56"/>
      <c r="I4" s="56"/>
      <c r="J4" s="56"/>
    </row>
    <row r="5" spans="8:13" ht="18" thickBot="1">
      <c r="H5" s="61" t="s">
        <v>67</v>
      </c>
      <c r="I5" s="65" t="s">
        <v>180</v>
      </c>
      <c r="J5" s="56"/>
      <c r="L5" s="70" t="s">
        <v>176</v>
      </c>
      <c r="M5" s="70"/>
    </row>
    <row r="6" spans="11:15" ht="15">
      <c r="K6" s="67"/>
      <c r="L6" s="78"/>
      <c r="M6" s="78"/>
      <c r="N6" s="127"/>
      <c r="O6" s="67"/>
    </row>
    <row r="7" spans="1:15" ht="14.25" thickBot="1">
      <c r="A7" s="62" t="s">
        <v>174</v>
      </c>
      <c r="B7" s="133" t="s">
        <v>225</v>
      </c>
      <c r="C7" s="133" t="s">
        <v>226</v>
      </c>
      <c r="D7" s="133" t="s">
        <v>227</v>
      </c>
      <c r="E7" s="133" t="s">
        <v>228</v>
      </c>
      <c r="F7" s="133" t="s">
        <v>229</v>
      </c>
      <c r="G7" s="133" t="s">
        <v>230</v>
      </c>
      <c r="H7" s="66" t="s">
        <v>44</v>
      </c>
      <c r="I7" s="66" t="s">
        <v>44</v>
      </c>
      <c r="K7" s="126"/>
      <c r="L7" s="87"/>
      <c r="M7" s="87"/>
      <c r="N7" s="128" t="s">
        <v>56</v>
      </c>
      <c r="O7" s="130"/>
    </row>
    <row r="8" spans="1:15" ht="14.25" thickBot="1">
      <c r="A8" s="63" t="s">
        <v>202</v>
      </c>
      <c r="B8" s="145" t="s">
        <v>102</v>
      </c>
      <c r="C8" s="145" t="s">
        <v>103</v>
      </c>
      <c r="D8" s="145" t="s">
        <v>95</v>
      </c>
      <c r="E8" s="145" t="s">
        <v>96</v>
      </c>
      <c r="F8" s="145" t="s">
        <v>97</v>
      </c>
      <c r="G8" s="145" t="s">
        <v>98</v>
      </c>
      <c r="H8" s="66"/>
      <c r="I8" s="66"/>
      <c r="J8" s="66"/>
      <c r="K8" s="79" t="s">
        <v>12</v>
      </c>
      <c r="L8" s="80" t="s">
        <v>60</v>
      </c>
      <c r="M8" s="80" t="s">
        <v>61</v>
      </c>
      <c r="N8" s="129" t="s">
        <v>57</v>
      </c>
      <c r="O8" s="79" t="s">
        <v>45</v>
      </c>
    </row>
    <row r="9" spans="1:15" ht="19.5" customHeight="1">
      <c r="A9" s="177" t="s">
        <v>187</v>
      </c>
      <c r="B9" s="73"/>
      <c r="C9" s="73"/>
      <c r="D9" s="73"/>
      <c r="E9" s="73"/>
      <c r="F9" s="73"/>
      <c r="G9" s="73"/>
      <c r="H9" s="73"/>
      <c r="I9" s="73"/>
      <c r="J9" s="73"/>
      <c r="K9" s="165" t="s">
        <v>177</v>
      </c>
      <c r="L9" s="165" t="str">
        <f>+K9</f>
        <v>Event:</v>
      </c>
      <c r="M9" s="165" t="str">
        <f>+L9</f>
        <v>Event:</v>
      </c>
      <c r="N9" s="166" t="str">
        <f>+L9</f>
        <v>Event:</v>
      </c>
      <c r="O9" s="81">
        <f>SUM(B69:G69)</f>
        <v>44</v>
      </c>
    </row>
    <row r="10" spans="1:15" ht="19.5" customHeight="1">
      <c r="A10" s="69">
        <v>200</v>
      </c>
      <c r="B10" s="74"/>
      <c r="C10" s="74"/>
      <c r="D10" s="74"/>
      <c r="E10" s="74"/>
      <c r="F10" s="74"/>
      <c r="G10" s="74"/>
      <c r="H10" s="74"/>
      <c r="I10" s="74"/>
      <c r="J10" s="74"/>
      <c r="K10" s="166"/>
      <c r="L10" s="166"/>
      <c r="M10" s="166"/>
      <c r="N10" s="166"/>
      <c r="O10" s="81"/>
    </row>
    <row r="11" spans="1:15" ht="19.5" customHeight="1">
      <c r="A11" s="69" t="s">
        <v>175</v>
      </c>
      <c r="B11" s="74"/>
      <c r="C11" s="74"/>
      <c r="D11" s="74"/>
      <c r="E11" s="74"/>
      <c r="F11" s="74"/>
      <c r="G11" s="74"/>
      <c r="H11" s="74"/>
      <c r="I11" s="74"/>
      <c r="J11" s="74"/>
      <c r="K11" s="167"/>
      <c r="L11" s="167"/>
      <c r="M11" s="167"/>
      <c r="N11" s="167"/>
      <c r="O11" s="82"/>
    </row>
    <row r="12" spans="1:15" ht="19.5" customHeight="1">
      <c r="A12" s="69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166" t="s">
        <v>178</v>
      </c>
      <c r="L12" s="166" t="str">
        <f>+K12</f>
        <v>Total:</v>
      </c>
      <c r="M12" s="166" t="str">
        <f>+L12</f>
        <v>Total:</v>
      </c>
      <c r="N12" s="166" t="str">
        <f>+L12</f>
        <v>Total:</v>
      </c>
      <c r="O12" s="81">
        <f>O9</f>
        <v>44</v>
      </c>
    </row>
    <row r="13" spans="1:15" ht="19.5" customHeight="1">
      <c r="A13" s="178" t="s">
        <v>150</v>
      </c>
      <c r="B13" s="74"/>
      <c r="C13" s="74"/>
      <c r="D13" s="74"/>
      <c r="E13" s="74"/>
      <c r="F13" s="74"/>
      <c r="G13" s="74"/>
      <c r="H13" s="74"/>
      <c r="I13" s="74"/>
      <c r="J13" s="74"/>
      <c r="K13" s="166"/>
      <c r="L13" s="166"/>
      <c r="M13" s="166"/>
      <c r="N13" s="166"/>
      <c r="O13" s="81"/>
    </row>
    <row r="14" spans="1:15" ht="19.5" customHeight="1" thickBot="1">
      <c r="A14" s="179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68"/>
      <c r="L14" s="168"/>
      <c r="M14" s="168"/>
      <c r="N14" s="168"/>
      <c r="O14" s="83"/>
    </row>
    <row r="15" spans="1:15" ht="19.5" customHeight="1">
      <c r="A15" s="177" t="s">
        <v>189</v>
      </c>
      <c r="B15" s="73"/>
      <c r="C15" s="73"/>
      <c r="D15" s="73"/>
      <c r="E15" s="73"/>
      <c r="F15" s="73"/>
      <c r="G15" s="73"/>
      <c r="H15" s="73"/>
      <c r="I15" s="73"/>
      <c r="J15" s="73"/>
      <c r="K15" s="165" t="str">
        <f>+$K$9</f>
        <v>Event:</v>
      </c>
      <c r="L15" s="165" t="str">
        <f>+K15</f>
        <v>Event:</v>
      </c>
      <c r="M15" s="165" t="str">
        <f>+L15</f>
        <v>Event:</v>
      </c>
      <c r="N15" s="165" t="str">
        <f>+L15</f>
        <v>Event:</v>
      </c>
      <c r="O15" s="81">
        <f>SUM(B68:G68)</f>
        <v>22</v>
      </c>
    </row>
    <row r="16" spans="1:15" ht="19.5" customHeight="1">
      <c r="A16" s="69" t="s">
        <v>108</v>
      </c>
      <c r="B16" s="74"/>
      <c r="C16" s="74"/>
      <c r="D16" s="74"/>
      <c r="E16" s="74"/>
      <c r="F16" s="74"/>
      <c r="G16" s="74"/>
      <c r="H16" s="74"/>
      <c r="I16" s="74"/>
      <c r="J16" s="74"/>
      <c r="K16" s="167"/>
      <c r="L16" s="167"/>
      <c r="M16" s="167"/>
      <c r="N16" s="167"/>
      <c r="O16" s="82"/>
    </row>
    <row r="17" spans="1:15" ht="19.5" customHeight="1">
      <c r="A17" s="178" t="s">
        <v>151</v>
      </c>
      <c r="B17" s="74"/>
      <c r="C17" s="74"/>
      <c r="D17" s="74"/>
      <c r="E17" s="74"/>
      <c r="F17" s="74"/>
      <c r="G17" s="74"/>
      <c r="H17" s="74"/>
      <c r="I17" s="74"/>
      <c r="J17" s="74"/>
      <c r="K17" s="166" t="str">
        <f>+$K$12</f>
        <v>Total:</v>
      </c>
      <c r="L17" s="166" t="str">
        <f>+K17</f>
        <v>Total:</v>
      </c>
      <c r="M17" s="166" t="str">
        <f>+L17</f>
        <v>Total:</v>
      </c>
      <c r="N17" s="166" t="str">
        <f>+L17</f>
        <v>Total:</v>
      </c>
      <c r="O17" s="81">
        <f>O12+O15</f>
        <v>66</v>
      </c>
    </row>
    <row r="18" spans="1:15" ht="19.5" customHeight="1" thickBot="1">
      <c r="A18" s="179" t="str">
        <f>+$A$14</f>
        <v>Time: </v>
      </c>
      <c r="B18" s="68"/>
      <c r="C18" s="68"/>
      <c r="D18" s="68"/>
      <c r="E18" s="68"/>
      <c r="F18" s="68"/>
      <c r="G18" s="68"/>
      <c r="H18" s="68"/>
      <c r="I18" s="68"/>
      <c r="J18" s="68"/>
      <c r="K18" s="168"/>
      <c r="L18" s="168"/>
      <c r="M18" s="168"/>
      <c r="N18" s="168"/>
      <c r="O18" s="83"/>
    </row>
    <row r="19" spans="1:15" ht="19.5" customHeight="1">
      <c r="A19" s="177" t="s">
        <v>182</v>
      </c>
      <c r="B19" s="73"/>
      <c r="C19" s="73"/>
      <c r="D19" s="73"/>
      <c r="E19" s="73"/>
      <c r="F19" s="73"/>
      <c r="G19" s="73"/>
      <c r="H19" s="73"/>
      <c r="I19" s="73"/>
      <c r="J19" s="73"/>
      <c r="K19" s="165" t="str">
        <f>+$K$9</f>
        <v>Event:</v>
      </c>
      <c r="L19" s="165" t="str">
        <f>+K19</f>
        <v>Event:</v>
      </c>
      <c r="M19" s="165" t="str">
        <f>+L19</f>
        <v>Event:</v>
      </c>
      <c r="N19" s="165" t="str">
        <f>+L19</f>
        <v>Event:</v>
      </c>
      <c r="O19" s="81">
        <f>+$O$15</f>
        <v>22</v>
      </c>
    </row>
    <row r="20" spans="1:15" ht="19.5" customHeight="1">
      <c r="A20" s="69" t="s">
        <v>107</v>
      </c>
      <c r="B20" s="74"/>
      <c r="C20" s="74"/>
      <c r="D20" s="74"/>
      <c r="E20" s="74"/>
      <c r="F20" s="74"/>
      <c r="G20" s="74"/>
      <c r="H20" s="74"/>
      <c r="I20" s="74"/>
      <c r="J20" s="74"/>
      <c r="K20" s="167"/>
      <c r="L20" s="167"/>
      <c r="M20" s="167"/>
      <c r="N20" s="167"/>
      <c r="O20" s="82"/>
    </row>
    <row r="21" spans="1:15" ht="19.5" customHeight="1">
      <c r="A21" s="178" t="str">
        <f>$A$17</f>
        <v> Team: </v>
      </c>
      <c r="B21" s="74"/>
      <c r="C21" s="74"/>
      <c r="D21" s="74"/>
      <c r="E21" s="74"/>
      <c r="F21" s="74"/>
      <c r="G21" s="74"/>
      <c r="H21" s="74"/>
      <c r="I21" s="74"/>
      <c r="J21" s="74"/>
      <c r="K21" s="166" t="str">
        <f>+$K$12</f>
        <v>Total:</v>
      </c>
      <c r="L21" s="166" t="str">
        <f>+K21</f>
        <v>Total:</v>
      </c>
      <c r="M21" s="166" t="str">
        <f>+L21</f>
        <v>Total:</v>
      </c>
      <c r="N21" s="166" t="str">
        <f>+L21</f>
        <v>Total:</v>
      </c>
      <c r="O21" s="81">
        <f>O17+O19</f>
        <v>88</v>
      </c>
    </row>
    <row r="22" spans="1:15" ht="19.5" customHeight="1" thickBot="1">
      <c r="A22" s="179" t="str">
        <f>+$A$14</f>
        <v>Time: </v>
      </c>
      <c r="B22" s="68"/>
      <c r="C22" s="68"/>
      <c r="D22" s="68"/>
      <c r="E22" s="68"/>
      <c r="F22" s="68"/>
      <c r="G22" s="68"/>
      <c r="H22" s="68"/>
      <c r="I22" s="68"/>
      <c r="J22" s="68"/>
      <c r="K22" s="168"/>
      <c r="L22" s="168"/>
      <c r="M22" s="168"/>
      <c r="N22" s="168"/>
      <c r="O22" s="83"/>
    </row>
    <row r="23" spans="1:15" ht="19.5" customHeight="1">
      <c r="A23" s="177" t="s">
        <v>182</v>
      </c>
      <c r="B23" s="73"/>
      <c r="C23" s="73"/>
      <c r="D23" s="73"/>
      <c r="E23" s="73"/>
      <c r="F23" s="73"/>
      <c r="G23" s="73"/>
      <c r="H23" s="73"/>
      <c r="I23" s="73"/>
      <c r="J23" s="73"/>
      <c r="K23" s="165" t="str">
        <f>+$K$9</f>
        <v>Event:</v>
      </c>
      <c r="L23" s="165" t="str">
        <f>+K23</f>
        <v>Event:</v>
      </c>
      <c r="M23" s="165" t="str">
        <f>+L23</f>
        <v>Event:</v>
      </c>
      <c r="N23" s="165" t="str">
        <f>+L23</f>
        <v>Event:</v>
      </c>
      <c r="O23" s="81">
        <f>+$O$15</f>
        <v>22</v>
      </c>
    </row>
    <row r="24" spans="1:15" ht="19.5" customHeight="1">
      <c r="A24" s="69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167"/>
      <c r="L24" s="167"/>
      <c r="M24" s="167"/>
      <c r="N24" s="167"/>
      <c r="O24" s="82"/>
    </row>
    <row r="25" spans="1:15" ht="19.5" customHeight="1">
      <c r="A25" s="178" t="str">
        <f>$A$17</f>
        <v> Team: </v>
      </c>
      <c r="B25" s="74"/>
      <c r="C25" s="74"/>
      <c r="D25" s="74"/>
      <c r="E25" s="74"/>
      <c r="F25" s="74"/>
      <c r="G25" s="74"/>
      <c r="H25" s="74"/>
      <c r="I25" s="74"/>
      <c r="J25" s="74"/>
      <c r="K25" s="166" t="str">
        <f>+$K$12</f>
        <v>Total:</v>
      </c>
      <c r="L25" s="166" t="str">
        <f>+K25</f>
        <v>Total:</v>
      </c>
      <c r="M25" s="166" t="str">
        <f>+L25</f>
        <v>Total:</v>
      </c>
      <c r="N25" s="166" t="str">
        <f>+L25</f>
        <v>Total:</v>
      </c>
      <c r="O25" s="81">
        <f>O21+O23</f>
        <v>110</v>
      </c>
    </row>
    <row r="26" spans="1:15" ht="19.5" customHeight="1" thickBot="1">
      <c r="A26" s="179" t="str">
        <f>+$A$14</f>
        <v>Time: </v>
      </c>
      <c r="B26" s="68"/>
      <c r="C26" s="68"/>
      <c r="D26" s="68"/>
      <c r="E26" s="68"/>
      <c r="F26" s="68"/>
      <c r="G26" s="68"/>
      <c r="H26" s="68"/>
      <c r="I26" s="68"/>
      <c r="J26" s="68"/>
      <c r="K26" s="168"/>
      <c r="L26" s="168"/>
      <c r="M26" s="168"/>
      <c r="N26" s="168"/>
      <c r="O26" s="83"/>
    </row>
    <row r="27" spans="1:15" ht="19.5" customHeight="1">
      <c r="A27" s="177" t="s">
        <v>182</v>
      </c>
      <c r="B27" s="73"/>
      <c r="C27" s="73"/>
      <c r="D27" s="73"/>
      <c r="E27" s="73"/>
      <c r="F27" s="73"/>
      <c r="G27" s="73"/>
      <c r="H27" s="73"/>
      <c r="I27" s="73"/>
      <c r="J27" s="73"/>
      <c r="K27" s="165" t="str">
        <f>+$K$9</f>
        <v>Event:</v>
      </c>
      <c r="L27" s="165" t="str">
        <f>+K27</f>
        <v>Event:</v>
      </c>
      <c r="M27" s="165" t="str">
        <f>+L27</f>
        <v>Event:</v>
      </c>
      <c r="N27" s="165" t="str">
        <f>+L27</f>
        <v>Event:</v>
      </c>
      <c r="O27" s="81">
        <f>+$O$15</f>
        <v>22</v>
      </c>
    </row>
    <row r="28" spans="1:15" ht="19.5" customHeight="1">
      <c r="A28" s="69" t="s">
        <v>105</v>
      </c>
      <c r="B28" s="74"/>
      <c r="C28" s="74"/>
      <c r="D28" s="74"/>
      <c r="E28" s="74"/>
      <c r="F28" s="74"/>
      <c r="G28" s="74"/>
      <c r="H28" s="74"/>
      <c r="I28" s="74"/>
      <c r="J28" s="74"/>
      <c r="K28" s="167"/>
      <c r="L28" s="167"/>
      <c r="M28" s="167"/>
      <c r="N28" s="167"/>
      <c r="O28" s="82"/>
    </row>
    <row r="29" spans="1:15" ht="19.5" customHeight="1">
      <c r="A29" s="178" t="str">
        <f>$A$17</f>
        <v> Team: </v>
      </c>
      <c r="B29" s="74"/>
      <c r="C29" s="74"/>
      <c r="D29" s="74"/>
      <c r="E29" s="74"/>
      <c r="F29" s="74"/>
      <c r="G29" s="74"/>
      <c r="H29" s="74"/>
      <c r="I29" s="74"/>
      <c r="J29" s="74"/>
      <c r="K29" s="166" t="str">
        <f>+$K$12</f>
        <v>Total:</v>
      </c>
      <c r="L29" s="166" t="str">
        <f>+K29</f>
        <v>Total:</v>
      </c>
      <c r="M29" s="166" t="str">
        <f>+L29</f>
        <v>Total:</v>
      </c>
      <c r="N29" s="166" t="str">
        <f>+L29</f>
        <v>Total:</v>
      </c>
      <c r="O29" s="81">
        <f>O25+O27</f>
        <v>132</v>
      </c>
    </row>
    <row r="30" spans="1:15" ht="19.5" customHeight="1" thickBot="1">
      <c r="A30" s="179" t="str">
        <f>+$A$14</f>
        <v>Time: </v>
      </c>
      <c r="B30" s="68"/>
      <c r="C30" s="68"/>
      <c r="D30" s="68"/>
      <c r="E30" s="68"/>
      <c r="F30" s="68"/>
      <c r="G30" s="68"/>
      <c r="H30" s="68"/>
      <c r="I30" s="68"/>
      <c r="J30" s="68"/>
      <c r="K30" s="168"/>
      <c r="L30" s="168"/>
      <c r="M30" s="168"/>
      <c r="N30" s="168"/>
      <c r="O30" s="83"/>
    </row>
    <row r="31" spans="1:15" ht="19.5" customHeight="1">
      <c r="A31" s="177" t="s">
        <v>182</v>
      </c>
      <c r="B31" s="73"/>
      <c r="C31" s="73"/>
      <c r="D31" s="73"/>
      <c r="E31" s="73"/>
      <c r="F31" s="73"/>
      <c r="G31" s="73"/>
      <c r="H31" s="73"/>
      <c r="I31" s="73"/>
      <c r="J31" s="73"/>
      <c r="K31" s="165" t="str">
        <f>+$K$9</f>
        <v>Event:</v>
      </c>
      <c r="L31" s="165" t="str">
        <f>+K31</f>
        <v>Event:</v>
      </c>
      <c r="M31" s="165" t="str">
        <f>+L31</f>
        <v>Event:</v>
      </c>
      <c r="N31" s="165" t="str">
        <f>+L31</f>
        <v>Event:</v>
      </c>
      <c r="O31" s="81">
        <f>+$O$15</f>
        <v>22</v>
      </c>
    </row>
    <row r="32" spans="1:15" ht="19.5" customHeight="1">
      <c r="A32" s="69" t="s">
        <v>109</v>
      </c>
      <c r="B32" s="74"/>
      <c r="C32" s="74"/>
      <c r="D32" s="74"/>
      <c r="E32" s="74"/>
      <c r="F32" s="74"/>
      <c r="G32" s="74"/>
      <c r="H32" s="74"/>
      <c r="I32" s="74"/>
      <c r="J32" s="74"/>
      <c r="K32" s="167"/>
      <c r="L32" s="167"/>
      <c r="M32" s="167"/>
      <c r="N32" s="167"/>
      <c r="O32" s="82"/>
    </row>
    <row r="33" spans="1:15" ht="19.5" customHeight="1">
      <c r="A33" s="178" t="str">
        <f>$A$17</f>
        <v> Team: </v>
      </c>
      <c r="B33" s="74"/>
      <c r="C33" s="74"/>
      <c r="D33" s="74"/>
      <c r="E33" s="74"/>
      <c r="F33" s="74"/>
      <c r="G33" s="74"/>
      <c r="H33" s="74"/>
      <c r="I33" s="74"/>
      <c r="J33" s="74"/>
      <c r="K33" s="166" t="str">
        <f>+$K$12</f>
        <v>Total:</v>
      </c>
      <c r="L33" s="166" t="str">
        <f>+K33</f>
        <v>Total:</v>
      </c>
      <c r="M33" s="166" t="str">
        <f>+L33</f>
        <v>Total:</v>
      </c>
      <c r="N33" s="166" t="str">
        <f>+L33</f>
        <v>Total:</v>
      </c>
      <c r="O33" s="81">
        <f>O29+O31</f>
        <v>154</v>
      </c>
    </row>
    <row r="34" spans="1:15" ht="19.5" customHeight="1" thickBot="1">
      <c r="A34" s="179" t="str">
        <f>+$A$14</f>
        <v>Time: </v>
      </c>
      <c r="B34" s="68"/>
      <c r="C34" s="68"/>
      <c r="D34" s="68"/>
      <c r="E34" s="68"/>
      <c r="F34" s="68"/>
      <c r="G34" s="68"/>
      <c r="H34" s="68"/>
      <c r="I34" s="68"/>
      <c r="J34" s="68"/>
      <c r="K34" s="168"/>
      <c r="L34" s="168"/>
      <c r="M34" s="168"/>
      <c r="N34" s="168"/>
      <c r="O34" s="83"/>
    </row>
    <row r="35" spans="1:15" ht="19.5" customHeight="1">
      <c r="A35" s="177" t="s">
        <v>182</v>
      </c>
      <c r="B35" s="73"/>
      <c r="C35" s="73"/>
      <c r="D35" s="73"/>
      <c r="E35" s="73"/>
      <c r="F35" s="73"/>
      <c r="G35" s="73"/>
      <c r="H35" s="73"/>
      <c r="I35" s="73"/>
      <c r="J35" s="73"/>
      <c r="K35" s="165" t="str">
        <f>+$K$9</f>
        <v>Event:</v>
      </c>
      <c r="L35" s="165" t="str">
        <f>+K35</f>
        <v>Event:</v>
      </c>
      <c r="M35" s="165" t="str">
        <f>+L35</f>
        <v>Event:</v>
      </c>
      <c r="N35" s="165" t="str">
        <f>+L35</f>
        <v>Event:</v>
      </c>
      <c r="O35" s="163">
        <f>+$O$15</f>
        <v>22</v>
      </c>
    </row>
    <row r="36" spans="1:15" ht="19.5" customHeight="1">
      <c r="A36" s="69" t="s">
        <v>142</v>
      </c>
      <c r="B36" s="74"/>
      <c r="C36" s="74"/>
      <c r="D36" s="74"/>
      <c r="E36" s="74"/>
      <c r="F36" s="74"/>
      <c r="G36" s="74"/>
      <c r="H36" s="74"/>
      <c r="I36" s="74"/>
      <c r="J36" s="74"/>
      <c r="K36" s="167"/>
      <c r="L36" s="167"/>
      <c r="M36" s="167"/>
      <c r="N36" s="167"/>
      <c r="O36" s="82"/>
    </row>
    <row r="37" spans="1:15" ht="19.5" customHeight="1">
      <c r="A37" s="178" t="str">
        <f>$A$17</f>
        <v> Team: </v>
      </c>
      <c r="B37" s="74"/>
      <c r="C37" s="74"/>
      <c r="D37" s="74"/>
      <c r="E37" s="74"/>
      <c r="F37" s="74"/>
      <c r="G37" s="74"/>
      <c r="H37" s="74"/>
      <c r="I37" s="74"/>
      <c r="J37" s="74"/>
      <c r="K37" s="166" t="str">
        <f>+$K$12</f>
        <v>Total:</v>
      </c>
      <c r="L37" s="166" t="str">
        <f>+K37</f>
        <v>Total:</v>
      </c>
      <c r="M37" s="166" t="str">
        <f>+L37</f>
        <v>Total:</v>
      </c>
      <c r="N37" s="166" t="str">
        <f>+L37</f>
        <v>Total:</v>
      </c>
      <c r="O37" s="81">
        <f>O33+O35</f>
        <v>176</v>
      </c>
    </row>
    <row r="38" spans="1:15" ht="19.5" customHeight="1" thickBot="1">
      <c r="A38" s="179" t="str">
        <f>+$A$14</f>
        <v>Time: </v>
      </c>
      <c r="B38" s="68"/>
      <c r="C38" s="68"/>
      <c r="D38" s="68"/>
      <c r="E38" s="68"/>
      <c r="F38" s="68"/>
      <c r="G38" s="68"/>
      <c r="H38" s="68"/>
      <c r="I38" s="68"/>
      <c r="J38" s="68"/>
      <c r="K38" s="168"/>
      <c r="L38" s="168"/>
      <c r="M38" s="168"/>
      <c r="N38" s="168"/>
      <c r="O38" s="83"/>
    </row>
    <row r="39" spans="1:15" ht="19.5" customHeight="1">
      <c r="A39" s="178" t="s">
        <v>87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66" t="str">
        <f>+$K$12</f>
        <v>Total:</v>
      </c>
      <c r="L39" s="166" t="str">
        <f>+K39</f>
        <v>Total:</v>
      </c>
      <c r="M39" s="166" t="str">
        <f>+L39</f>
        <v>Total:</v>
      </c>
      <c r="N39" s="166" t="str">
        <f>+L39</f>
        <v>Total:</v>
      </c>
      <c r="O39" s="81">
        <f>O37</f>
        <v>176</v>
      </c>
    </row>
    <row r="40" spans="1:15" ht="19.5" customHeight="1" thickBot="1">
      <c r="A40" s="178" t="s">
        <v>142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66"/>
      <c r="L40" s="166"/>
      <c r="M40" s="166"/>
      <c r="N40" s="166"/>
      <c r="O40" s="164"/>
    </row>
    <row r="41" spans="1:15" ht="19.5" customHeight="1">
      <c r="A41" s="177" t="str">
        <f>+$A$9</f>
        <v>Names: </v>
      </c>
      <c r="B41" s="73"/>
      <c r="C41" s="73"/>
      <c r="D41" s="73"/>
      <c r="E41" s="73"/>
      <c r="F41" s="73"/>
      <c r="G41" s="73"/>
      <c r="H41" s="73"/>
      <c r="I41" s="73"/>
      <c r="J41" s="73"/>
      <c r="K41" s="165" t="str">
        <f>+$K$9</f>
        <v>Event:</v>
      </c>
      <c r="L41" s="165" t="str">
        <f>+K41</f>
        <v>Event:</v>
      </c>
      <c r="M41" s="165" t="str">
        <f>+L41</f>
        <v>Event:</v>
      </c>
      <c r="N41" s="165" t="str">
        <f>+L41</f>
        <v>Event:</v>
      </c>
      <c r="O41" s="81">
        <f>+$O$9</f>
        <v>44</v>
      </c>
    </row>
    <row r="42" spans="1:15" ht="19.5" customHeight="1">
      <c r="A42" s="69">
        <v>200</v>
      </c>
      <c r="B42" s="74"/>
      <c r="C42" s="74"/>
      <c r="D42" s="74"/>
      <c r="E42" s="74"/>
      <c r="F42" s="74"/>
      <c r="G42" s="74"/>
      <c r="H42" s="74"/>
      <c r="I42" s="74"/>
      <c r="J42" s="74"/>
      <c r="K42" s="166"/>
      <c r="L42" s="166"/>
      <c r="M42" s="166"/>
      <c r="N42" s="166"/>
      <c r="O42" s="81"/>
    </row>
    <row r="43" spans="1:15" ht="19.5" customHeight="1">
      <c r="A43" s="69" t="s">
        <v>240</v>
      </c>
      <c r="B43" s="74"/>
      <c r="C43" s="74"/>
      <c r="D43" s="74"/>
      <c r="E43" s="74"/>
      <c r="F43" s="74"/>
      <c r="G43" s="74"/>
      <c r="H43" s="74"/>
      <c r="I43" s="74"/>
      <c r="J43" s="74"/>
      <c r="K43" s="167"/>
      <c r="L43" s="167"/>
      <c r="M43" s="167"/>
      <c r="N43" s="167"/>
      <c r="O43" s="82"/>
    </row>
    <row r="44" spans="1:15" ht="19.5" customHeight="1">
      <c r="A44" s="69" t="s">
        <v>55</v>
      </c>
      <c r="B44" s="74"/>
      <c r="C44" s="74"/>
      <c r="D44" s="74"/>
      <c r="E44" s="74"/>
      <c r="F44" s="74"/>
      <c r="G44" s="74"/>
      <c r="H44" s="74"/>
      <c r="I44" s="74"/>
      <c r="J44" s="74"/>
      <c r="K44" s="166" t="str">
        <f>+$K$12</f>
        <v>Total:</v>
      </c>
      <c r="L44" s="166" t="str">
        <f>+K44</f>
        <v>Total:</v>
      </c>
      <c r="M44" s="166" t="str">
        <f>+L44</f>
        <v>Total:</v>
      </c>
      <c r="N44" s="166" t="str">
        <f>+L44</f>
        <v>Total:</v>
      </c>
      <c r="O44" s="81">
        <f>O37+O41</f>
        <v>220</v>
      </c>
    </row>
    <row r="45" spans="1:15" ht="19.5" customHeight="1">
      <c r="A45" s="178" t="str">
        <f>+$A$13</f>
        <v>Double points   Team: </v>
      </c>
      <c r="B45" s="74"/>
      <c r="C45" s="74"/>
      <c r="D45" s="74"/>
      <c r="E45" s="74"/>
      <c r="F45" s="74"/>
      <c r="G45" s="74"/>
      <c r="H45" s="74"/>
      <c r="I45" s="74"/>
      <c r="J45" s="74"/>
      <c r="K45" s="166"/>
      <c r="L45" s="166"/>
      <c r="M45" s="166"/>
      <c r="N45" s="166"/>
      <c r="O45" s="81"/>
    </row>
    <row r="46" spans="1:15" ht="19.5" customHeight="1" thickBot="1">
      <c r="A46" s="179" t="str">
        <f>+$A$14</f>
        <v>Time: </v>
      </c>
      <c r="B46" s="68"/>
      <c r="C46" s="68"/>
      <c r="D46" s="68"/>
      <c r="E46" s="68"/>
      <c r="F46" s="68"/>
      <c r="G46" s="68"/>
      <c r="H46" s="68"/>
      <c r="I46" s="68"/>
      <c r="J46" s="68"/>
      <c r="K46" s="168"/>
      <c r="L46" s="168"/>
      <c r="M46" s="168"/>
      <c r="N46" s="168"/>
      <c r="O46" s="83"/>
    </row>
    <row r="47" spans="1:15" ht="19.5" customHeight="1">
      <c r="A47" s="177" t="s">
        <v>182</v>
      </c>
      <c r="B47" s="73"/>
      <c r="C47" s="73"/>
      <c r="D47" s="73"/>
      <c r="E47" s="73"/>
      <c r="F47" s="73"/>
      <c r="G47" s="73"/>
      <c r="H47" s="73"/>
      <c r="I47" s="73"/>
      <c r="J47" s="73"/>
      <c r="K47" s="165" t="str">
        <f>+$K$9</f>
        <v>Event:</v>
      </c>
      <c r="L47" s="165" t="str">
        <f>+K47</f>
        <v>Event:</v>
      </c>
      <c r="M47" s="165" t="str">
        <f>+L47</f>
        <v>Event:</v>
      </c>
      <c r="N47" s="165" t="str">
        <f>+L47</f>
        <v>Event:</v>
      </c>
      <c r="O47" s="81">
        <f>+$O$15</f>
        <v>22</v>
      </c>
    </row>
    <row r="48" spans="1:15" ht="19.5" customHeight="1">
      <c r="A48" s="69" t="s">
        <v>112</v>
      </c>
      <c r="B48" s="74"/>
      <c r="C48" s="74"/>
      <c r="D48" s="74"/>
      <c r="E48" s="74"/>
      <c r="F48" s="74"/>
      <c r="G48" s="74"/>
      <c r="H48" s="74"/>
      <c r="I48" s="74"/>
      <c r="J48" s="74"/>
      <c r="K48" s="167"/>
      <c r="L48" s="167"/>
      <c r="M48" s="167"/>
      <c r="N48" s="167"/>
      <c r="O48" s="82"/>
    </row>
    <row r="49" spans="1:15" ht="19.5" customHeight="1">
      <c r="A49" s="178" t="str">
        <f>$A$17</f>
        <v> Team: </v>
      </c>
      <c r="B49" s="74"/>
      <c r="C49" s="74"/>
      <c r="D49" s="74"/>
      <c r="E49" s="74"/>
      <c r="F49" s="74"/>
      <c r="G49" s="74"/>
      <c r="H49" s="74"/>
      <c r="I49" s="74"/>
      <c r="J49" s="74"/>
      <c r="K49" s="166" t="str">
        <f>+$K$12</f>
        <v>Total:</v>
      </c>
      <c r="L49" s="166" t="str">
        <f>+K49</f>
        <v>Total:</v>
      </c>
      <c r="M49" s="166" t="str">
        <f>+L49</f>
        <v>Total:</v>
      </c>
      <c r="N49" s="166" t="str">
        <f>+L49</f>
        <v>Total:</v>
      </c>
      <c r="O49" s="81">
        <f>O44+O47</f>
        <v>242</v>
      </c>
    </row>
    <row r="50" spans="1:15" ht="19.5" customHeight="1" thickBot="1">
      <c r="A50" s="179" t="str">
        <f>+$A$14</f>
        <v>Time: </v>
      </c>
      <c r="B50" s="68"/>
      <c r="C50" s="68"/>
      <c r="D50" s="68"/>
      <c r="E50" s="68"/>
      <c r="F50" s="68"/>
      <c r="G50" s="68"/>
      <c r="H50" s="68"/>
      <c r="I50" s="68"/>
      <c r="J50" s="68"/>
      <c r="K50" s="168"/>
      <c r="L50" s="168"/>
      <c r="M50" s="168"/>
      <c r="N50" s="168"/>
      <c r="O50" s="83"/>
    </row>
    <row r="51" spans="1:15" ht="19.5" customHeight="1">
      <c r="A51" s="177" t="s">
        <v>182</v>
      </c>
      <c r="B51" s="73"/>
      <c r="C51" s="73"/>
      <c r="D51" s="73"/>
      <c r="E51" s="73"/>
      <c r="F51" s="73"/>
      <c r="G51" s="73"/>
      <c r="H51" s="73"/>
      <c r="I51" s="73"/>
      <c r="J51" s="73"/>
      <c r="K51" s="165" t="str">
        <f>+$K$9</f>
        <v>Event:</v>
      </c>
      <c r="L51" s="165" t="str">
        <f>+K51</f>
        <v>Event:</v>
      </c>
      <c r="M51" s="165" t="str">
        <f>+L51</f>
        <v>Event:</v>
      </c>
      <c r="N51" s="165" t="str">
        <f>+L51</f>
        <v>Event:</v>
      </c>
      <c r="O51" s="81">
        <f>+$O$15</f>
        <v>22</v>
      </c>
    </row>
    <row r="52" spans="1:15" ht="19.5" customHeight="1">
      <c r="A52" s="69" t="s">
        <v>113</v>
      </c>
      <c r="B52" s="74"/>
      <c r="C52" s="74"/>
      <c r="D52" s="74"/>
      <c r="E52" s="74"/>
      <c r="F52" s="74"/>
      <c r="G52" s="74"/>
      <c r="H52" s="74"/>
      <c r="I52" s="74"/>
      <c r="J52" s="74"/>
      <c r="K52" s="167"/>
      <c r="L52" s="167"/>
      <c r="M52" s="167"/>
      <c r="N52" s="167"/>
      <c r="O52" s="82"/>
    </row>
    <row r="53" spans="1:15" ht="19.5" customHeight="1">
      <c r="A53" s="178" t="str">
        <f>$A$17</f>
        <v> Team: </v>
      </c>
      <c r="B53" s="74"/>
      <c r="C53" s="74"/>
      <c r="D53" s="74"/>
      <c r="E53" s="74"/>
      <c r="F53" s="74"/>
      <c r="G53" s="74"/>
      <c r="H53" s="74"/>
      <c r="I53" s="74"/>
      <c r="J53" s="74"/>
      <c r="K53" s="166" t="str">
        <f>+$K$12</f>
        <v>Total:</v>
      </c>
      <c r="L53" s="166" t="str">
        <f>+K53</f>
        <v>Total:</v>
      </c>
      <c r="M53" s="166" t="str">
        <f>+L53</f>
        <v>Total:</v>
      </c>
      <c r="N53" s="166" t="str">
        <f>+L53</f>
        <v>Total:</v>
      </c>
      <c r="O53" s="81">
        <f>O49+O51</f>
        <v>264</v>
      </c>
    </row>
    <row r="54" spans="1:15" ht="19.5" customHeight="1" thickBot="1">
      <c r="A54" s="179" t="str">
        <f>+$A$14</f>
        <v>Time: </v>
      </c>
      <c r="B54" s="68"/>
      <c r="C54" s="68"/>
      <c r="D54" s="68"/>
      <c r="E54" s="68"/>
      <c r="F54" s="68"/>
      <c r="G54" s="68"/>
      <c r="H54" s="68"/>
      <c r="I54" s="68"/>
      <c r="J54" s="68"/>
      <c r="K54" s="168"/>
      <c r="L54" s="168"/>
      <c r="M54" s="168"/>
      <c r="N54" s="168"/>
      <c r="O54" s="83"/>
    </row>
    <row r="55" spans="1:15" ht="19.5" customHeight="1">
      <c r="A55" s="177" t="str">
        <f>+$A$9</f>
        <v>Names: </v>
      </c>
      <c r="B55" s="73"/>
      <c r="C55" s="73"/>
      <c r="D55" s="73"/>
      <c r="E55" s="73"/>
      <c r="F55" s="73"/>
      <c r="G55" s="73"/>
      <c r="H55" s="73"/>
      <c r="I55" s="73"/>
      <c r="J55" s="73"/>
      <c r="K55" s="165" t="str">
        <f>+$K$9</f>
        <v>Event:</v>
      </c>
      <c r="L55" s="165" t="str">
        <f>+K55</f>
        <v>Event:</v>
      </c>
      <c r="M55" s="165" t="str">
        <f>+L55</f>
        <v>Event:</v>
      </c>
      <c r="N55" s="165" t="str">
        <f>+L55</f>
        <v>Event:</v>
      </c>
      <c r="O55" s="81">
        <f>+$O$9</f>
        <v>44</v>
      </c>
    </row>
    <row r="56" spans="1:15" ht="19.5" customHeight="1">
      <c r="A56" s="69">
        <v>400</v>
      </c>
      <c r="B56" s="74"/>
      <c r="C56" s="74"/>
      <c r="D56" s="74"/>
      <c r="E56" s="74"/>
      <c r="F56" s="74"/>
      <c r="G56" s="74"/>
      <c r="H56" s="74"/>
      <c r="I56" s="74"/>
      <c r="J56" s="74"/>
      <c r="K56" s="166"/>
      <c r="L56" s="166"/>
      <c r="M56" s="166"/>
      <c r="N56" s="166"/>
      <c r="O56" s="81"/>
    </row>
    <row r="57" spans="1:15" ht="19.5" customHeight="1">
      <c r="A57" s="69" t="s">
        <v>240</v>
      </c>
      <c r="B57" s="74"/>
      <c r="C57" s="74"/>
      <c r="D57" s="74"/>
      <c r="E57" s="74"/>
      <c r="F57" s="74"/>
      <c r="G57" s="74"/>
      <c r="H57" s="74"/>
      <c r="I57" s="74"/>
      <c r="J57" s="74"/>
      <c r="K57" s="167"/>
      <c r="L57" s="167"/>
      <c r="M57" s="167"/>
      <c r="N57" s="167"/>
      <c r="O57" s="82"/>
    </row>
    <row r="58" spans="1:15" ht="19.5" customHeight="1">
      <c r="A58" s="69" t="s">
        <v>55</v>
      </c>
      <c r="B58" s="74"/>
      <c r="C58" s="74"/>
      <c r="D58" s="74"/>
      <c r="E58" s="74"/>
      <c r="F58" s="74"/>
      <c r="G58" s="74"/>
      <c r="H58" s="74"/>
      <c r="I58" s="74"/>
      <c r="J58" s="74"/>
      <c r="K58" s="166" t="str">
        <f>+$K$12</f>
        <v>Total:</v>
      </c>
      <c r="L58" s="166" t="str">
        <f>+K58</f>
        <v>Total:</v>
      </c>
      <c r="M58" s="166" t="str">
        <f>+L58</f>
        <v>Total:</v>
      </c>
      <c r="N58" s="166" t="str">
        <f>+L58</f>
        <v>Total:</v>
      </c>
      <c r="O58" s="81">
        <f>O53+O55</f>
        <v>308</v>
      </c>
    </row>
    <row r="59" spans="1:15" ht="19.5" customHeight="1">
      <c r="A59" s="178" t="str">
        <f>+$A$13</f>
        <v>Double points   Team: </v>
      </c>
      <c r="B59" s="74"/>
      <c r="C59" s="74"/>
      <c r="D59" s="74"/>
      <c r="E59" s="74"/>
      <c r="F59" s="74"/>
      <c r="G59" s="74"/>
      <c r="H59" s="74"/>
      <c r="I59" s="74"/>
      <c r="J59" s="74"/>
      <c r="K59" s="166"/>
      <c r="L59" s="166"/>
      <c r="M59" s="166"/>
      <c r="N59" s="166"/>
      <c r="O59" s="81"/>
    </row>
    <row r="60" spans="1:15" ht="19.5" customHeight="1" thickBot="1">
      <c r="A60" s="179" t="str">
        <f>+$A$14</f>
        <v>Time: </v>
      </c>
      <c r="B60" s="68"/>
      <c r="C60" s="68"/>
      <c r="D60" s="68"/>
      <c r="E60" s="68"/>
      <c r="F60" s="68"/>
      <c r="G60" s="68"/>
      <c r="H60" s="68"/>
      <c r="I60" s="68"/>
      <c r="J60" s="68"/>
      <c r="K60" s="168"/>
      <c r="L60" s="168"/>
      <c r="M60" s="168"/>
      <c r="N60" s="168"/>
      <c r="O60" s="83"/>
    </row>
    <row r="61" spans="1:15" ht="19.5" customHeight="1">
      <c r="A61" s="177" t="s">
        <v>182</v>
      </c>
      <c r="B61" s="73"/>
      <c r="C61" s="73"/>
      <c r="D61" s="73"/>
      <c r="E61" s="73"/>
      <c r="F61" s="73"/>
      <c r="G61" s="73"/>
      <c r="H61" s="73"/>
      <c r="I61" s="73"/>
      <c r="J61" s="73"/>
      <c r="K61" s="165" t="str">
        <f>+$K$9</f>
        <v>Event:</v>
      </c>
      <c r="L61" s="165" t="str">
        <f>+K61</f>
        <v>Event:</v>
      </c>
      <c r="M61" s="165" t="str">
        <f>+L61</f>
        <v>Event:</v>
      </c>
      <c r="N61" s="165" t="str">
        <f>+L61</f>
        <v>Event:</v>
      </c>
      <c r="O61" s="81">
        <f>+$O$15</f>
        <v>22</v>
      </c>
    </row>
    <row r="62" spans="1:15" ht="19.5" customHeight="1">
      <c r="A62" s="69" t="s">
        <v>247</v>
      </c>
      <c r="B62" s="74"/>
      <c r="C62" s="74"/>
      <c r="D62" s="74"/>
      <c r="E62" s="74"/>
      <c r="F62" s="74"/>
      <c r="G62" s="74"/>
      <c r="H62" s="74"/>
      <c r="I62" s="74"/>
      <c r="J62" s="74"/>
      <c r="K62" s="167"/>
      <c r="L62" s="167"/>
      <c r="M62" s="167"/>
      <c r="N62" s="167"/>
      <c r="O62" s="82"/>
    </row>
    <row r="63" spans="1:15" ht="19.5" customHeight="1">
      <c r="A63" s="178" t="str">
        <f>$A$17</f>
        <v> Team: </v>
      </c>
      <c r="B63" s="74"/>
      <c r="C63" s="74"/>
      <c r="D63" s="74"/>
      <c r="E63" s="74"/>
      <c r="F63" s="74"/>
      <c r="G63" s="74"/>
      <c r="H63" s="74"/>
      <c r="I63" s="74"/>
      <c r="J63" s="74"/>
      <c r="K63" s="166" t="str">
        <f>+$K$12</f>
        <v>Total:</v>
      </c>
      <c r="L63" s="166" t="str">
        <f>+K63</f>
        <v>Total:</v>
      </c>
      <c r="M63" s="166" t="str">
        <f>+L63</f>
        <v>Total:</v>
      </c>
      <c r="N63" s="166" t="str">
        <f>+L63</f>
        <v>Total:</v>
      </c>
      <c r="O63" s="81">
        <f>O58+O61</f>
        <v>330</v>
      </c>
    </row>
    <row r="64" spans="1:15" ht="19.5" customHeight="1" thickBot="1">
      <c r="A64" s="179" t="s">
        <v>86</v>
      </c>
      <c r="B64" s="68"/>
      <c r="C64" s="68"/>
      <c r="D64" s="68"/>
      <c r="E64" s="68"/>
      <c r="F64" s="68"/>
      <c r="G64" s="68"/>
      <c r="H64" s="68"/>
      <c r="I64" s="68"/>
      <c r="J64" s="68"/>
      <c r="K64" s="168"/>
      <c r="L64" s="168"/>
      <c r="M64" s="168"/>
      <c r="N64" s="168"/>
      <c r="O64" s="83"/>
    </row>
    <row r="66" spans="2:15" ht="13.5">
      <c r="B66" s="139" t="s">
        <v>203</v>
      </c>
      <c r="O66" s="63" t="s">
        <v>186</v>
      </c>
    </row>
    <row r="67" ht="12" thickBot="1">
      <c r="N67" s="66"/>
    </row>
    <row r="68" spans="1:8" ht="14.25" thickBot="1">
      <c r="A68" s="63" t="s">
        <v>184</v>
      </c>
      <c r="B68" s="135">
        <v>7</v>
      </c>
      <c r="C68" s="135">
        <v>5</v>
      </c>
      <c r="D68" s="135">
        <v>4</v>
      </c>
      <c r="E68" s="135">
        <v>3</v>
      </c>
      <c r="F68" s="135">
        <v>2</v>
      </c>
      <c r="G68" s="135">
        <v>1</v>
      </c>
      <c r="H68" s="75"/>
    </row>
    <row r="69" spans="1:15" ht="14.25" thickBot="1">
      <c r="A69" s="63" t="s">
        <v>183</v>
      </c>
      <c r="B69" s="134">
        <f aca="true" t="shared" si="0" ref="B69:G69">2*B68</f>
        <v>14</v>
      </c>
      <c r="C69" s="134">
        <f t="shared" si="0"/>
        <v>10</v>
      </c>
      <c r="D69" s="134">
        <f t="shared" si="0"/>
        <v>8</v>
      </c>
      <c r="E69" s="134">
        <f t="shared" si="0"/>
        <v>6</v>
      </c>
      <c r="F69" s="134">
        <f t="shared" si="0"/>
        <v>4</v>
      </c>
      <c r="G69" s="134">
        <f t="shared" si="0"/>
        <v>2</v>
      </c>
      <c r="H69" s="75"/>
      <c r="I69" s="56"/>
      <c r="J69" s="56"/>
      <c r="K69" s="56"/>
      <c r="L69" s="56"/>
      <c r="M69" s="56"/>
      <c r="N69" s="56"/>
      <c r="O69" s="56"/>
    </row>
    <row r="70" spans="1:15" ht="12">
      <c r="A70" s="131"/>
      <c r="B70" s="75"/>
      <c r="C70" s="75"/>
      <c r="D70" s="75"/>
      <c r="E70" s="75"/>
      <c r="F70" s="75"/>
      <c r="G70" s="75"/>
      <c r="H70" s="75"/>
      <c r="I70" s="58"/>
      <c r="J70" s="58"/>
      <c r="K70" s="58"/>
      <c r="L70" s="58"/>
      <c r="M70" s="58"/>
      <c r="N70" s="58"/>
      <c r="O70" s="58"/>
    </row>
    <row r="71" spans="1:15" ht="12">
      <c r="A71" s="131"/>
      <c r="B71" s="75"/>
      <c r="C71" s="75"/>
      <c r="D71" s="75"/>
      <c r="E71" s="75"/>
      <c r="F71" s="75"/>
      <c r="G71" s="75"/>
      <c r="H71" s="75"/>
      <c r="I71" s="58"/>
      <c r="J71" s="58"/>
      <c r="K71" s="58"/>
      <c r="L71" s="58"/>
      <c r="M71" s="58"/>
      <c r="N71" s="58"/>
      <c r="O71" s="58"/>
    </row>
    <row r="72" spans="9:15" ht="12">
      <c r="I72" s="58"/>
      <c r="J72" s="58"/>
      <c r="K72" s="58"/>
      <c r="L72" s="58"/>
      <c r="M72" s="58"/>
      <c r="N72" s="58"/>
      <c r="O72" s="58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10" width="15.25390625" style="0" customWidth="1"/>
    <col min="11" max="13" width="9.75390625" style="0" customWidth="1"/>
    <col min="14" max="14" width="6.75390625" style="0" customWidth="1"/>
    <col min="15" max="15" width="7.125" style="0" customWidth="1"/>
  </cols>
  <sheetData>
    <row r="1" spans="1:15" ht="22.5" thickBot="1">
      <c r="A1" s="152"/>
      <c r="B1" s="136"/>
      <c r="C1" s="137" t="s">
        <v>85</v>
      </c>
      <c r="H1" s="138" t="s">
        <v>179</v>
      </c>
      <c r="K1" s="61" t="s">
        <v>58</v>
      </c>
      <c r="L1" s="56"/>
      <c r="M1" s="56"/>
      <c r="N1" s="56"/>
      <c r="O1" s="56"/>
    </row>
    <row r="2" ht="12">
      <c r="H2" s="65" t="s">
        <v>180</v>
      </c>
    </row>
    <row r="3" spans="8:15" ht="18" thickBot="1">
      <c r="H3" s="63"/>
      <c r="I3" s="58"/>
      <c r="K3" s="61" t="s">
        <v>93</v>
      </c>
      <c r="L3" s="56"/>
      <c r="M3" s="56"/>
      <c r="N3" s="56"/>
      <c r="O3" s="56"/>
    </row>
    <row r="4" spans="1:10" ht="18" thickBot="1">
      <c r="A4" s="132" t="s">
        <v>101</v>
      </c>
      <c r="B4" s="56"/>
      <c r="C4" s="56"/>
      <c r="E4" s="56"/>
      <c r="F4" s="56"/>
      <c r="G4" s="61" t="s">
        <v>165</v>
      </c>
      <c r="H4" s="56"/>
      <c r="I4" s="56"/>
      <c r="J4" s="181" t="s">
        <v>67</v>
      </c>
    </row>
    <row r="5" spans="8:13" ht="18" thickBot="1">
      <c r="H5" s="61"/>
      <c r="I5" s="65"/>
      <c r="J5" s="75" t="s">
        <v>180</v>
      </c>
      <c r="L5" s="70" t="s">
        <v>176</v>
      </c>
      <c r="M5" s="70"/>
    </row>
    <row r="6" spans="11:15" ht="15">
      <c r="K6" s="67"/>
      <c r="L6" s="78"/>
      <c r="M6" s="78"/>
      <c r="N6" s="127"/>
      <c r="O6" s="67"/>
    </row>
    <row r="7" spans="1:15" ht="14.25" thickBot="1">
      <c r="A7" s="62" t="s">
        <v>174</v>
      </c>
      <c r="B7" s="133" t="s">
        <v>225</v>
      </c>
      <c r="C7" s="133" t="s">
        <v>226</v>
      </c>
      <c r="D7" s="133" t="s">
        <v>227</v>
      </c>
      <c r="E7" s="133" t="s">
        <v>228</v>
      </c>
      <c r="F7" s="133" t="s">
        <v>229</v>
      </c>
      <c r="G7" s="133" t="s">
        <v>230</v>
      </c>
      <c r="H7" s="66" t="s">
        <v>231</v>
      </c>
      <c r="I7" s="66" t="s">
        <v>232</v>
      </c>
      <c r="J7" s="66" t="s">
        <v>251</v>
      </c>
      <c r="K7" s="126"/>
      <c r="L7" s="87"/>
      <c r="M7" s="87"/>
      <c r="N7" s="128" t="s">
        <v>56</v>
      </c>
      <c r="O7" s="130"/>
    </row>
    <row r="8" spans="1:15" ht="14.25" thickBot="1">
      <c r="A8" s="63" t="s">
        <v>202</v>
      </c>
      <c r="B8" s="145" t="s">
        <v>252</v>
      </c>
      <c r="C8" s="145" t="s">
        <v>104</v>
      </c>
      <c r="D8" s="145" t="s">
        <v>102</v>
      </c>
      <c r="E8" s="145" t="s">
        <v>94</v>
      </c>
      <c r="F8" s="145" t="s">
        <v>103</v>
      </c>
      <c r="G8" s="145" t="s">
        <v>95</v>
      </c>
      <c r="H8" s="66" t="s">
        <v>96</v>
      </c>
      <c r="I8" s="66" t="s">
        <v>97</v>
      </c>
      <c r="J8" s="66" t="s">
        <v>98</v>
      </c>
      <c r="K8" s="79" t="s">
        <v>12</v>
      </c>
      <c r="L8" s="80" t="s">
        <v>60</v>
      </c>
      <c r="M8" s="80" t="s">
        <v>61</v>
      </c>
      <c r="N8" s="129" t="s">
        <v>57</v>
      </c>
      <c r="O8" s="79" t="s">
        <v>45</v>
      </c>
    </row>
    <row r="9" spans="1:15" ht="19.5" customHeight="1">
      <c r="A9" s="177" t="s">
        <v>187</v>
      </c>
      <c r="B9" s="73"/>
      <c r="C9" s="73"/>
      <c r="D9" s="73"/>
      <c r="E9" s="73"/>
      <c r="F9" s="73"/>
      <c r="G9" s="73"/>
      <c r="H9" s="73"/>
      <c r="I9" s="73"/>
      <c r="J9" s="73"/>
      <c r="K9" s="165" t="s">
        <v>177</v>
      </c>
      <c r="L9" s="165" t="s">
        <v>177</v>
      </c>
      <c r="M9" s="165" t="s">
        <v>177</v>
      </c>
      <c r="N9" s="166" t="s">
        <v>177</v>
      </c>
      <c r="O9" s="81">
        <v>80</v>
      </c>
    </row>
    <row r="10" spans="1:15" ht="19.5" customHeight="1">
      <c r="A10" s="69">
        <v>200</v>
      </c>
      <c r="B10" s="74"/>
      <c r="C10" s="74"/>
      <c r="D10" s="74"/>
      <c r="E10" s="74"/>
      <c r="F10" s="74"/>
      <c r="G10" s="74"/>
      <c r="H10" s="74"/>
      <c r="I10" s="74"/>
      <c r="J10" s="74"/>
      <c r="K10" s="166"/>
      <c r="L10" s="166"/>
      <c r="M10" s="166"/>
      <c r="N10" s="166"/>
      <c r="O10" s="81"/>
    </row>
    <row r="11" spans="1:15" ht="19.5" customHeight="1">
      <c r="A11" s="69" t="s">
        <v>175</v>
      </c>
      <c r="B11" s="74"/>
      <c r="C11" s="74"/>
      <c r="D11" s="74"/>
      <c r="E11" s="74"/>
      <c r="F11" s="74"/>
      <c r="G11" s="74"/>
      <c r="H11" s="74"/>
      <c r="I11" s="74"/>
      <c r="J11" s="74"/>
      <c r="K11" s="167"/>
      <c r="L11" s="167"/>
      <c r="M11" s="167"/>
      <c r="N11" s="167"/>
      <c r="O11" s="82"/>
    </row>
    <row r="12" spans="1:15" ht="19.5" customHeight="1">
      <c r="A12" s="69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166" t="s">
        <v>178</v>
      </c>
      <c r="L12" s="166" t="s">
        <v>178</v>
      </c>
      <c r="M12" s="166" t="s">
        <v>178</v>
      </c>
      <c r="N12" s="166" t="s">
        <v>178</v>
      </c>
      <c r="O12" s="81">
        <v>80</v>
      </c>
    </row>
    <row r="13" spans="1:15" ht="19.5" customHeight="1">
      <c r="A13" s="178" t="s">
        <v>150</v>
      </c>
      <c r="B13" s="74"/>
      <c r="C13" s="74"/>
      <c r="D13" s="74"/>
      <c r="E13" s="74"/>
      <c r="F13" s="74"/>
      <c r="G13" s="74"/>
      <c r="H13" s="74"/>
      <c r="I13" s="74"/>
      <c r="J13" s="74"/>
      <c r="K13" s="166"/>
      <c r="L13" s="166"/>
      <c r="M13" s="166"/>
      <c r="N13" s="166"/>
      <c r="O13" s="81"/>
    </row>
    <row r="14" spans="1:15" ht="19.5" customHeight="1" thickBot="1">
      <c r="A14" s="179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68"/>
      <c r="L14" s="168"/>
      <c r="M14" s="168"/>
      <c r="N14" s="168"/>
      <c r="O14" s="83"/>
    </row>
    <row r="15" spans="1:15" ht="19.5" customHeight="1">
      <c r="A15" s="177" t="s">
        <v>189</v>
      </c>
      <c r="B15" s="73"/>
      <c r="C15" s="73"/>
      <c r="D15" s="73"/>
      <c r="E15" s="73"/>
      <c r="F15" s="73"/>
      <c r="G15" s="73"/>
      <c r="H15" s="73"/>
      <c r="I15" s="73"/>
      <c r="J15" s="73"/>
      <c r="K15" s="165" t="s">
        <v>177</v>
      </c>
      <c r="L15" s="165" t="s">
        <v>177</v>
      </c>
      <c r="M15" s="165" t="s">
        <v>177</v>
      </c>
      <c r="N15" s="165" t="s">
        <v>177</v>
      </c>
      <c r="O15" s="81">
        <v>46</v>
      </c>
    </row>
    <row r="16" spans="1:15" ht="19.5" customHeight="1">
      <c r="A16" s="69" t="s">
        <v>108</v>
      </c>
      <c r="B16" s="74"/>
      <c r="C16" s="74"/>
      <c r="D16" s="74"/>
      <c r="E16" s="74"/>
      <c r="F16" s="74"/>
      <c r="G16" s="74"/>
      <c r="H16" s="74"/>
      <c r="I16" s="74"/>
      <c r="J16" s="74"/>
      <c r="K16" s="167"/>
      <c r="L16" s="167"/>
      <c r="M16" s="167"/>
      <c r="N16" s="167"/>
      <c r="O16" s="82"/>
    </row>
    <row r="17" spans="1:15" ht="19.5" customHeight="1">
      <c r="A17" s="178" t="s">
        <v>151</v>
      </c>
      <c r="B17" s="74"/>
      <c r="C17" s="74"/>
      <c r="D17" s="74"/>
      <c r="E17" s="74"/>
      <c r="F17" s="74"/>
      <c r="G17" s="74"/>
      <c r="H17" s="74"/>
      <c r="I17" s="74"/>
      <c r="J17" s="74"/>
      <c r="K17" s="166" t="s">
        <v>178</v>
      </c>
      <c r="L17" s="166" t="s">
        <v>178</v>
      </c>
      <c r="M17" s="166" t="s">
        <v>178</v>
      </c>
      <c r="N17" s="166" t="s">
        <v>178</v>
      </c>
      <c r="O17" s="81">
        <v>126</v>
      </c>
    </row>
    <row r="18" spans="1:15" ht="19.5" customHeight="1" thickBot="1">
      <c r="A18" s="179" t="s">
        <v>188</v>
      </c>
      <c r="B18" s="68"/>
      <c r="C18" s="68"/>
      <c r="D18" s="68"/>
      <c r="E18" s="68"/>
      <c r="F18" s="68"/>
      <c r="G18" s="68"/>
      <c r="H18" s="68"/>
      <c r="I18" s="68"/>
      <c r="J18" s="68"/>
      <c r="K18" s="168"/>
      <c r="L18" s="168"/>
      <c r="M18" s="168"/>
      <c r="N18" s="168"/>
      <c r="O18" s="83"/>
    </row>
    <row r="19" spans="1:15" ht="19.5" customHeight="1">
      <c r="A19" s="177" t="s">
        <v>182</v>
      </c>
      <c r="B19" s="73"/>
      <c r="C19" s="73"/>
      <c r="D19" s="73"/>
      <c r="E19" s="73"/>
      <c r="F19" s="73"/>
      <c r="G19" s="73"/>
      <c r="H19" s="73"/>
      <c r="I19" s="73"/>
      <c r="J19" s="73"/>
      <c r="K19" s="165" t="s">
        <v>177</v>
      </c>
      <c r="L19" s="165" t="s">
        <v>177</v>
      </c>
      <c r="M19" s="165" t="s">
        <v>177</v>
      </c>
      <c r="N19" s="165" t="s">
        <v>177</v>
      </c>
      <c r="O19" s="81">
        <v>46</v>
      </c>
    </row>
    <row r="20" spans="1:15" ht="19.5" customHeight="1">
      <c r="A20" s="69" t="s">
        <v>107</v>
      </c>
      <c r="B20" s="74"/>
      <c r="C20" s="74"/>
      <c r="D20" s="74"/>
      <c r="E20" s="74"/>
      <c r="F20" s="74"/>
      <c r="G20" s="74"/>
      <c r="H20" s="74"/>
      <c r="I20" s="74"/>
      <c r="J20" s="74"/>
      <c r="K20" s="167"/>
      <c r="L20" s="167"/>
      <c r="M20" s="167"/>
      <c r="N20" s="167"/>
      <c r="O20" s="82"/>
    </row>
    <row r="21" spans="1:15" ht="19.5" customHeight="1">
      <c r="A21" s="178" t="s">
        <v>151</v>
      </c>
      <c r="B21" s="74"/>
      <c r="C21" s="74"/>
      <c r="D21" s="74"/>
      <c r="E21" s="74"/>
      <c r="F21" s="74"/>
      <c r="G21" s="74"/>
      <c r="H21" s="74"/>
      <c r="I21" s="74"/>
      <c r="J21" s="74"/>
      <c r="K21" s="166" t="s">
        <v>178</v>
      </c>
      <c r="L21" s="166" t="s">
        <v>178</v>
      </c>
      <c r="M21" s="166" t="s">
        <v>178</v>
      </c>
      <c r="N21" s="166" t="s">
        <v>178</v>
      </c>
      <c r="O21" s="81">
        <v>172</v>
      </c>
    </row>
    <row r="22" spans="1:15" ht="19.5" customHeight="1" thickBot="1">
      <c r="A22" s="179" t="s">
        <v>188</v>
      </c>
      <c r="B22" s="68"/>
      <c r="C22" s="68"/>
      <c r="D22" s="68"/>
      <c r="E22" s="68"/>
      <c r="F22" s="68"/>
      <c r="G22" s="68"/>
      <c r="H22" s="68"/>
      <c r="I22" s="68"/>
      <c r="J22" s="68"/>
      <c r="K22" s="168"/>
      <c r="L22" s="168"/>
      <c r="M22" s="168"/>
      <c r="N22" s="168"/>
      <c r="O22" s="83"/>
    </row>
    <row r="23" spans="1:15" ht="19.5" customHeight="1">
      <c r="A23" s="177" t="s">
        <v>182</v>
      </c>
      <c r="B23" s="73"/>
      <c r="C23" s="73"/>
      <c r="D23" s="73"/>
      <c r="E23" s="73"/>
      <c r="F23" s="73"/>
      <c r="G23" s="73"/>
      <c r="H23" s="73"/>
      <c r="I23" s="73"/>
      <c r="J23" s="73"/>
      <c r="K23" s="165" t="s">
        <v>177</v>
      </c>
      <c r="L23" s="165" t="s">
        <v>177</v>
      </c>
      <c r="M23" s="165" t="s">
        <v>177</v>
      </c>
      <c r="N23" s="165" t="s">
        <v>177</v>
      </c>
      <c r="O23" s="81">
        <v>46</v>
      </c>
    </row>
    <row r="24" spans="1:15" ht="19.5" customHeight="1">
      <c r="A24" s="69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167"/>
      <c r="L24" s="167"/>
      <c r="M24" s="167"/>
      <c r="N24" s="167"/>
      <c r="O24" s="82"/>
    </row>
    <row r="25" spans="1:15" ht="19.5" customHeight="1">
      <c r="A25" s="178" t="s">
        <v>151</v>
      </c>
      <c r="B25" s="74"/>
      <c r="C25" s="74"/>
      <c r="D25" s="74"/>
      <c r="E25" s="74"/>
      <c r="F25" s="74"/>
      <c r="G25" s="74"/>
      <c r="H25" s="74"/>
      <c r="I25" s="74"/>
      <c r="J25" s="74"/>
      <c r="K25" s="166" t="s">
        <v>178</v>
      </c>
      <c r="L25" s="166" t="s">
        <v>178</v>
      </c>
      <c r="M25" s="166" t="s">
        <v>178</v>
      </c>
      <c r="N25" s="166" t="s">
        <v>178</v>
      </c>
      <c r="O25" s="81">
        <v>218</v>
      </c>
    </row>
    <row r="26" spans="1:15" ht="19.5" customHeight="1" thickBot="1">
      <c r="A26" s="179" t="s">
        <v>188</v>
      </c>
      <c r="B26" s="68"/>
      <c r="C26" s="68"/>
      <c r="D26" s="68"/>
      <c r="E26" s="68"/>
      <c r="F26" s="68"/>
      <c r="G26" s="68"/>
      <c r="H26" s="68"/>
      <c r="I26" s="68"/>
      <c r="J26" s="68"/>
      <c r="K26" s="168"/>
      <c r="L26" s="168"/>
      <c r="M26" s="168"/>
      <c r="N26" s="168"/>
      <c r="O26" s="83"/>
    </row>
    <row r="27" spans="1:15" ht="19.5" customHeight="1">
      <c r="A27" s="177" t="s">
        <v>182</v>
      </c>
      <c r="B27" s="73"/>
      <c r="C27" s="73"/>
      <c r="D27" s="73"/>
      <c r="E27" s="73"/>
      <c r="F27" s="73"/>
      <c r="G27" s="73"/>
      <c r="H27" s="73"/>
      <c r="I27" s="73"/>
      <c r="J27" s="73"/>
      <c r="K27" s="165" t="s">
        <v>177</v>
      </c>
      <c r="L27" s="165" t="s">
        <v>177</v>
      </c>
      <c r="M27" s="165" t="s">
        <v>177</v>
      </c>
      <c r="N27" s="165" t="s">
        <v>177</v>
      </c>
      <c r="O27" s="81">
        <v>46</v>
      </c>
    </row>
    <row r="28" spans="1:15" ht="19.5" customHeight="1">
      <c r="A28" s="69" t="s">
        <v>105</v>
      </c>
      <c r="B28" s="74"/>
      <c r="C28" s="74"/>
      <c r="D28" s="74"/>
      <c r="E28" s="74"/>
      <c r="F28" s="74"/>
      <c r="G28" s="74"/>
      <c r="H28" s="74"/>
      <c r="I28" s="74"/>
      <c r="J28" s="74"/>
      <c r="K28" s="167"/>
      <c r="L28" s="167"/>
      <c r="M28" s="167"/>
      <c r="N28" s="167"/>
      <c r="O28" s="82"/>
    </row>
    <row r="29" spans="1:15" ht="19.5" customHeight="1">
      <c r="A29" s="178" t="s">
        <v>151</v>
      </c>
      <c r="B29" s="74"/>
      <c r="C29" s="74"/>
      <c r="D29" s="74"/>
      <c r="E29" s="74"/>
      <c r="F29" s="74"/>
      <c r="G29" s="74"/>
      <c r="H29" s="74"/>
      <c r="I29" s="74"/>
      <c r="J29" s="74"/>
      <c r="K29" s="166" t="s">
        <v>178</v>
      </c>
      <c r="L29" s="166" t="s">
        <v>178</v>
      </c>
      <c r="M29" s="166" t="s">
        <v>178</v>
      </c>
      <c r="N29" s="166" t="s">
        <v>178</v>
      </c>
      <c r="O29" s="81">
        <v>264</v>
      </c>
    </row>
    <row r="30" spans="1:15" ht="19.5" customHeight="1" thickBot="1">
      <c r="A30" s="179" t="s">
        <v>188</v>
      </c>
      <c r="B30" s="68"/>
      <c r="C30" s="68"/>
      <c r="D30" s="68"/>
      <c r="E30" s="68"/>
      <c r="F30" s="68"/>
      <c r="G30" s="68"/>
      <c r="H30" s="68"/>
      <c r="I30" s="68"/>
      <c r="J30" s="68"/>
      <c r="K30" s="168"/>
      <c r="L30" s="168"/>
      <c r="M30" s="168"/>
      <c r="N30" s="168"/>
      <c r="O30" s="83"/>
    </row>
    <row r="31" spans="1:15" ht="19.5" customHeight="1">
      <c r="A31" s="177" t="s">
        <v>182</v>
      </c>
      <c r="B31" s="73"/>
      <c r="C31" s="73"/>
      <c r="D31" s="73"/>
      <c r="E31" s="73"/>
      <c r="F31" s="73"/>
      <c r="G31" s="73"/>
      <c r="H31" s="73"/>
      <c r="I31" s="73"/>
      <c r="J31" s="73"/>
      <c r="K31" s="165" t="s">
        <v>177</v>
      </c>
      <c r="L31" s="165" t="s">
        <v>177</v>
      </c>
      <c r="M31" s="165" t="s">
        <v>177</v>
      </c>
      <c r="N31" s="165" t="s">
        <v>177</v>
      </c>
      <c r="O31" s="81">
        <v>46</v>
      </c>
    </row>
    <row r="32" spans="1:15" ht="19.5" customHeight="1">
      <c r="A32" s="69" t="s">
        <v>109</v>
      </c>
      <c r="B32" s="74"/>
      <c r="C32" s="74"/>
      <c r="D32" s="74"/>
      <c r="E32" s="74"/>
      <c r="F32" s="74"/>
      <c r="G32" s="74"/>
      <c r="H32" s="74"/>
      <c r="I32" s="74"/>
      <c r="J32" s="74"/>
      <c r="K32" s="167"/>
      <c r="L32" s="167"/>
      <c r="M32" s="167"/>
      <c r="N32" s="167"/>
      <c r="O32" s="82"/>
    </row>
    <row r="33" spans="1:15" ht="19.5" customHeight="1">
      <c r="A33" s="178" t="s">
        <v>151</v>
      </c>
      <c r="B33" s="74"/>
      <c r="C33" s="74"/>
      <c r="D33" s="74"/>
      <c r="E33" s="74"/>
      <c r="F33" s="74"/>
      <c r="G33" s="74"/>
      <c r="H33" s="74"/>
      <c r="I33" s="74"/>
      <c r="J33" s="74"/>
      <c r="K33" s="166" t="s">
        <v>178</v>
      </c>
      <c r="L33" s="166" t="s">
        <v>178</v>
      </c>
      <c r="M33" s="166" t="s">
        <v>178</v>
      </c>
      <c r="N33" s="166" t="s">
        <v>178</v>
      </c>
      <c r="O33" s="81">
        <v>310</v>
      </c>
    </row>
    <row r="34" spans="1:15" ht="19.5" customHeight="1" thickBot="1">
      <c r="A34" s="179" t="s">
        <v>188</v>
      </c>
      <c r="B34" s="68"/>
      <c r="C34" s="68"/>
      <c r="D34" s="68"/>
      <c r="E34" s="68"/>
      <c r="F34" s="68"/>
      <c r="G34" s="68"/>
      <c r="H34" s="68"/>
      <c r="I34" s="68"/>
      <c r="J34" s="68"/>
      <c r="K34" s="168"/>
      <c r="L34" s="168"/>
      <c r="M34" s="168"/>
      <c r="N34" s="168"/>
      <c r="O34" s="83"/>
    </row>
    <row r="35" spans="1:15" ht="19.5" customHeight="1">
      <c r="A35" s="177" t="s">
        <v>182</v>
      </c>
      <c r="B35" s="73"/>
      <c r="C35" s="73"/>
      <c r="D35" s="73"/>
      <c r="E35" s="73"/>
      <c r="F35" s="73"/>
      <c r="G35" s="73"/>
      <c r="H35" s="73"/>
      <c r="I35" s="73"/>
      <c r="J35" s="73"/>
      <c r="K35" s="165" t="s">
        <v>177</v>
      </c>
      <c r="L35" s="165" t="s">
        <v>177</v>
      </c>
      <c r="M35" s="165" t="s">
        <v>177</v>
      </c>
      <c r="N35" s="165" t="s">
        <v>177</v>
      </c>
      <c r="O35" s="163">
        <v>46</v>
      </c>
    </row>
    <row r="36" spans="1:15" ht="19.5" customHeight="1">
      <c r="A36" s="69" t="s">
        <v>142</v>
      </c>
      <c r="B36" s="74"/>
      <c r="C36" s="74"/>
      <c r="D36" s="74"/>
      <c r="E36" s="74"/>
      <c r="F36" s="74"/>
      <c r="G36" s="74"/>
      <c r="H36" s="74"/>
      <c r="I36" s="74"/>
      <c r="J36" s="74"/>
      <c r="K36" s="167"/>
      <c r="L36" s="167"/>
      <c r="M36" s="167"/>
      <c r="N36" s="167"/>
      <c r="O36" s="82"/>
    </row>
    <row r="37" spans="1:15" ht="19.5" customHeight="1">
      <c r="A37" s="178" t="s">
        <v>151</v>
      </c>
      <c r="B37" s="74"/>
      <c r="C37" s="74"/>
      <c r="D37" s="74"/>
      <c r="E37" s="74"/>
      <c r="F37" s="74"/>
      <c r="G37" s="74"/>
      <c r="H37" s="74"/>
      <c r="I37" s="74"/>
      <c r="J37" s="74"/>
      <c r="K37" s="166" t="s">
        <v>178</v>
      </c>
      <c r="L37" s="166" t="s">
        <v>178</v>
      </c>
      <c r="M37" s="166" t="s">
        <v>178</v>
      </c>
      <c r="N37" s="166" t="s">
        <v>178</v>
      </c>
      <c r="O37" s="81">
        <v>356</v>
      </c>
    </row>
    <row r="38" spans="1:15" ht="19.5" customHeight="1" thickBot="1">
      <c r="A38" s="179" t="s">
        <v>188</v>
      </c>
      <c r="B38" s="68"/>
      <c r="C38" s="68"/>
      <c r="D38" s="68"/>
      <c r="E38" s="68"/>
      <c r="F38" s="68"/>
      <c r="G38" s="68"/>
      <c r="H38" s="68"/>
      <c r="I38" s="68"/>
      <c r="J38" s="68"/>
      <c r="K38" s="168"/>
      <c r="L38" s="168"/>
      <c r="M38" s="168"/>
      <c r="N38" s="168"/>
      <c r="O38" s="83"/>
    </row>
    <row r="39" spans="1:15" ht="19.5" customHeight="1">
      <c r="A39" s="178" t="s">
        <v>87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66" t="s">
        <v>178</v>
      </c>
      <c r="L39" s="166" t="s">
        <v>178</v>
      </c>
      <c r="M39" s="166" t="s">
        <v>178</v>
      </c>
      <c r="N39" s="166" t="s">
        <v>178</v>
      </c>
      <c r="O39" s="81">
        <v>356</v>
      </c>
    </row>
    <row r="40" spans="1:15" ht="19.5" customHeight="1" thickBot="1">
      <c r="A40" s="178" t="s">
        <v>142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66"/>
      <c r="L40" s="166"/>
      <c r="M40" s="166"/>
      <c r="N40" s="166"/>
      <c r="O40" s="164"/>
    </row>
    <row r="41" spans="1:15" ht="19.5" customHeight="1">
      <c r="A41" s="177" t="s">
        <v>187</v>
      </c>
      <c r="B41" s="73"/>
      <c r="C41" s="73"/>
      <c r="D41" s="73"/>
      <c r="E41" s="73"/>
      <c r="F41" s="73"/>
      <c r="G41" s="73"/>
      <c r="H41" s="73"/>
      <c r="I41" s="73"/>
      <c r="J41" s="73"/>
      <c r="K41" s="165" t="s">
        <v>177</v>
      </c>
      <c r="L41" s="165" t="s">
        <v>177</v>
      </c>
      <c r="M41" s="165" t="s">
        <v>177</v>
      </c>
      <c r="N41" s="165" t="s">
        <v>177</v>
      </c>
      <c r="O41" s="81">
        <v>80</v>
      </c>
    </row>
    <row r="42" spans="1:15" ht="19.5" customHeight="1">
      <c r="A42" s="69">
        <v>200</v>
      </c>
      <c r="B42" s="74"/>
      <c r="C42" s="74"/>
      <c r="D42" s="74"/>
      <c r="E42" s="74"/>
      <c r="F42" s="74"/>
      <c r="G42" s="74"/>
      <c r="H42" s="74"/>
      <c r="I42" s="74"/>
      <c r="J42" s="74"/>
      <c r="K42" s="166"/>
      <c r="L42" s="166"/>
      <c r="M42" s="166"/>
      <c r="N42" s="166"/>
      <c r="O42" s="81"/>
    </row>
    <row r="43" spans="1:15" ht="19.5" customHeight="1">
      <c r="A43" s="69" t="s">
        <v>240</v>
      </c>
      <c r="B43" s="74"/>
      <c r="C43" s="74"/>
      <c r="D43" s="74"/>
      <c r="E43" s="74"/>
      <c r="F43" s="74"/>
      <c r="G43" s="74"/>
      <c r="H43" s="74"/>
      <c r="I43" s="74"/>
      <c r="J43" s="74"/>
      <c r="K43" s="167"/>
      <c r="L43" s="167"/>
      <c r="M43" s="167"/>
      <c r="N43" s="167"/>
      <c r="O43" s="82"/>
    </row>
    <row r="44" spans="1:15" ht="19.5" customHeight="1">
      <c r="A44" s="69" t="s">
        <v>55</v>
      </c>
      <c r="B44" s="74"/>
      <c r="C44" s="74"/>
      <c r="D44" s="74"/>
      <c r="E44" s="74"/>
      <c r="F44" s="74"/>
      <c r="G44" s="74"/>
      <c r="H44" s="74"/>
      <c r="I44" s="74"/>
      <c r="J44" s="74"/>
      <c r="K44" s="166" t="s">
        <v>178</v>
      </c>
      <c r="L44" s="166" t="s">
        <v>178</v>
      </c>
      <c r="M44" s="166" t="s">
        <v>178</v>
      </c>
      <c r="N44" s="166" t="s">
        <v>178</v>
      </c>
      <c r="O44" s="81">
        <v>436</v>
      </c>
    </row>
    <row r="45" spans="1:15" ht="19.5" customHeight="1">
      <c r="A45" s="178" t="s">
        <v>150</v>
      </c>
      <c r="B45" s="74"/>
      <c r="C45" s="74"/>
      <c r="D45" s="74"/>
      <c r="E45" s="74"/>
      <c r="F45" s="74"/>
      <c r="G45" s="74"/>
      <c r="H45" s="74"/>
      <c r="I45" s="74"/>
      <c r="J45" s="74"/>
      <c r="K45" s="166"/>
      <c r="L45" s="166"/>
      <c r="M45" s="166"/>
      <c r="N45" s="166"/>
      <c r="O45" s="81"/>
    </row>
    <row r="46" spans="1:15" ht="19.5" customHeight="1" thickBot="1">
      <c r="A46" s="179" t="s">
        <v>188</v>
      </c>
      <c r="B46" s="68"/>
      <c r="C46" s="68"/>
      <c r="D46" s="68"/>
      <c r="E46" s="68"/>
      <c r="F46" s="68"/>
      <c r="G46" s="68"/>
      <c r="H46" s="68"/>
      <c r="I46" s="68"/>
      <c r="J46" s="68"/>
      <c r="K46" s="168"/>
      <c r="L46" s="168"/>
      <c r="M46" s="168"/>
      <c r="N46" s="168"/>
      <c r="O46" s="83"/>
    </row>
    <row r="47" spans="1:15" ht="19.5" customHeight="1">
      <c r="A47" s="177" t="s">
        <v>182</v>
      </c>
      <c r="B47" s="73"/>
      <c r="C47" s="73"/>
      <c r="D47" s="73"/>
      <c r="E47" s="73"/>
      <c r="F47" s="73"/>
      <c r="G47" s="73"/>
      <c r="H47" s="73"/>
      <c r="I47" s="73"/>
      <c r="J47" s="73"/>
      <c r="K47" s="165" t="s">
        <v>177</v>
      </c>
      <c r="L47" s="165" t="s">
        <v>177</v>
      </c>
      <c r="M47" s="165" t="s">
        <v>177</v>
      </c>
      <c r="N47" s="165" t="s">
        <v>177</v>
      </c>
      <c r="O47" s="81">
        <v>46</v>
      </c>
    </row>
    <row r="48" spans="1:15" ht="19.5" customHeight="1">
      <c r="A48" s="69" t="s">
        <v>112</v>
      </c>
      <c r="B48" s="74"/>
      <c r="C48" s="74"/>
      <c r="D48" s="74"/>
      <c r="E48" s="74"/>
      <c r="F48" s="74"/>
      <c r="G48" s="74"/>
      <c r="H48" s="74"/>
      <c r="I48" s="74"/>
      <c r="J48" s="74"/>
      <c r="K48" s="167"/>
      <c r="L48" s="167"/>
      <c r="M48" s="167"/>
      <c r="N48" s="167"/>
      <c r="O48" s="82"/>
    </row>
    <row r="49" spans="1:15" ht="19.5" customHeight="1">
      <c r="A49" s="178" t="s">
        <v>151</v>
      </c>
      <c r="B49" s="74"/>
      <c r="C49" s="74"/>
      <c r="D49" s="74"/>
      <c r="E49" s="74"/>
      <c r="F49" s="74"/>
      <c r="G49" s="74"/>
      <c r="H49" s="74"/>
      <c r="I49" s="74"/>
      <c r="J49" s="74"/>
      <c r="K49" s="166" t="s">
        <v>178</v>
      </c>
      <c r="L49" s="166" t="s">
        <v>178</v>
      </c>
      <c r="M49" s="166" t="s">
        <v>178</v>
      </c>
      <c r="N49" s="166" t="s">
        <v>178</v>
      </c>
      <c r="O49" s="81">
        <v>482</v>
      </c>
    </row>
    <row r="50" spans="1:15" ht="19.5" customHeight="1" thickBot="1">
      <c r="A50" s="179" t="s">
        <v>188</v>
      </c>
      <c r="B50" s="68"/>
      <c r="C50" s="68"/>
      <c r="D50" s="68"/>
      <c r="E50" s="68"/>
      <c r="F50" s="68"/>
      <c r="G50" s="68"/>
      <c r="H50" s="68"/>
      <c r="I50" s="68"/>
      <c r="J50" s="68"/>
      <c r="K50" s="168"/>
      <c r="L50" s="168"/>
      <c r="M50" s="168"/>
      <c r="N50" s="168"/>
      <c r="O50" s="83"/>
    </row>
    <row r="51" spans="1:15" ht="19.5" customHeight="1">
      <c r="A51" s="177" t="s">
        <v>182</v>
      </c>
      <c r="B51" s="73"/>
      <c r="C51" s="73"/>
      <c r="D51" s="73"/>
      <c r="E51" s="73"/>
      <c r="F51" s="73"/>
      <c r="G51" s="73"/>
      <c r="H51" s="73"/>
      <c r="I51" s="73"/>
      <c r="J51" s="73"/>
      <c r="K51" s="165" t="s">
        <v>177</v>
      </c>
      <c r="L51" s="165" t="s">
        <v>177</v>
      </c>
      <c r="M51" s="165" t="s">
        <v>177</v>
      </c>
      <c r="N51" s="165" t="s">
        <v>177</v>
      </c>
      <c r="O51" s="81">
        <v>46</v>
      </c>
    </row>
    <row r="52" spans="1:15" ht="19.5" customHeight="1">
      <c r="A52" s="69" t="s">
        <v>113</v>
      </c>
      <c r="B52" s="74"/>
      <c r="C52" s="74"/>
      <c r="D52" s="74"/>
      <c r="E52" s="74"/>
      <c r="F52" s="74"/>
      <c r="G52" s="74"/>
      <c r="H52" s="74"/>
      <c r="I52" s="74"/>
      <c r="J52" s="74"/>
      <c r="K52" s="167"/>
      <c r="L52" s="167"/>
      <c r="M52" s="167"/>
      <c r="N52" s="167"/>
      <c r="O52" s="82"/>
    </row>
    <row r="53" spans="1:15" ht="19.5" customHeight="1">
      <c r="A53" s="178" t="s">
        <v>151</v>
      </c>
      <c r="B53" s="74"/>
      <c r="C53" s="74"/>
      <c r="D53" s="74"/>
      <c r="E53" s="74"/>
      <c r="F53" s="74"/>
      <c r="G53" s="74"/>
      <c r="H53" s="74"/>
      <c r="I53" s="74"/>
      <c r="J53" s="74"/>
      <c r="K53" s="166" t="s">
        <v>178</v>
      </c>
      <c r="L53" s="166" t="s">
        <v>178</v>
      </c>
      <c r="M53" s="166" t="s">
        <v>178</v>
      </c>
      <c r="N53" s="166" t="s">
        <v>178</v>
      </c>
      <c r="O53" s="81">
        <v>528</v>
      </c>
    </row>
    <row r="54" spans="1:15" ht="19.5" customHeight="1" thickBot="1">
      <c r="A54" s="179" t="s">
        <v>188</v>
      </c>
      <c r="B54" s="68"/>
      <c r="C54" s="68"/>
      <c r="D54" s="68"/>
      <c r="E54" s="68"/>
      <c r="F54" s="68"/>
      <c r="G54" s="68"/>
      <c r="H54" s="68"/>
      <c r="I54" s="68"/>
      <c r="J54" s="68"/>
      <c r="K54" s="168"/>
      <c r="L54" s="168"/>
      <c r="M54" s="168"/>
      <c r="N54" s="168"/>
      <c r="O54" s="83"/>
    </row>
    <row r="55" spans="1:15" ht="19.5" customHeight="1">
      <c r="A55" s="177" t="s">
        <v>187</v>
      </c>
      <c r="B55" s="73"/>
      <c r="C55" s="73"/>
      <c r="D55" s="73"/>
      <c r="E55" s="73"/>
      <c r="F55" s="73"/>
      <c r="G55" s="73"/>
      <c r="H55" s="73"/>
      <c r="I55" s="73"/>
      <c r="J55" s="73"/>
      <c r="K55" s="165" t="s">
        <v>177</v>
      </c>
      <c r="L55" s="165" t="s">
        <v>177</v>
      </c>
      <c r="M55" s="165" t="s">
        <v>177</v>
      </c>
      <c r="N55" s="165" t="s">
        <v>177</v>
      </c>
      <c r="O55" s="81">
        <v>80</v>
      </c>
    </row>
    <row r="56" spans="1:15" ht="19.5" customHeight="1">
      <c r="A56" s="69">
        <v>400</v>
      </c>
      <c r="B56" s="74"/>
      <c r="C56" s="74"/>
      <c r="D56" s="74"/>
      <c r="E56" s="74"/>
      <c r="F56" s="74"/>
      <c r="G56" s="74"/>
      <c r="H56" s="74"/>
      <c r="I56" s="74"/>
      <c r="J56" s="74"/>
      <c r="K56" s="166"/>
      <c r="L56" s="166"/>
      <c r="M56" s="166"/>
      <c r="N56" s="166"/>
      <c r="O56" s="81"/>
    </row>
    <row r="57" spans="1:15" ht="19.5" customHeight="1">
      <c r="A57" s="69" t="s">
        <v>240</v>
      </c>
      <c r="B57" s="74"/>
      <c r="C57" s="74"/>
      <c r="D57" s="74"/>
      <c r="E57" s="74"/>
      <c r="F57" s="74"/>
      <c r="G57" s="74"/>
      <c r="H57" s="74"/>
      <c r="I57" s="74"/>
      <c r="J57" s="74"/>
      <c r="K57" s="167"/>
      <c r="L57" s="167"/>
      <c r="M57" s="167"/>
      <c r="N57" s="167"/>
      <c r="O57" s="82"/>
    </row>
    <row r="58" spans="1:15" ht="19.5" customHeight="1">
      <c r="A58" s="69" t="s">
        <v>55</v>
      </c>
      <c r="B58" s="74"/>
      <c r="C58" s="74"/>
      <c r="D58" s="74"/>
      <c r="E58" s="74"/>
      <c r="F58" s="74"/>
      <c r="G58" s="74"/>
      <c r="H58" s="74"/>
      <c r="I58" s="74"/>
      <c r="J58" s="74"/>
      <c r="K58" s="166" t="s">
        <v>178</v>
      </c>
      <c r="L58" s="166" t="s">
        <v>178</v>
      </c>
      <c r="M58" s="166" t="s">
        <v>178</v>
      </c>
      <c r="N58" s="166" t="s">
        <v>178</v>
      </c>
      <c r="O58" s="81">
        <v>608</v>
      </c>
    </row>
    <row r="59" spans="1:15" ht="19.5" customHeight="1">
      <c r="A59" s="178" t="s">
        <v>150</v>
      </c>
      <c r="B59" s="74"/>
      <c r="C59" s="74"/>
      <c r="D59" s="74"/>
      <c r="E59" s="74"/>
      <c r="F59" s="74"/>
      <c r="G59" s="74"/>
      <c r="H59" s="74"/>
      <c r="I59" s="74"/>
      <c r="J59" s="74"/>
      <c r="K59" s="166"/>
      <c r="L59" s="166"/>
      <c r="M59" s="166"/>
      <c r="N59" s="166"/>
      <c r="O59" s="81"/>
    </row>
    <row r="60" spans="1:15" ht="19.5" customHeight="1" thickBot="1">
      <c r="A60" s="179" t="s">
        <v>188</v>
      </c>
      <c r="B60" s="68"/>
      <c r="C60" s="68"/>
      <c r="D60" s="68"/>
      <c r="E60" s="68"/>
      <c r="F60" s="68"/>
      <c r="G60" s="68"/>
      <c r="H60" s="68"/>
      <c r="I60" s="68"/>
      <c r="J60" s="68"/>
      <c r="K60" s="168"/>
      <c r="L60" s="168"/>
      <c r="M60" s="168"/>
      <c r="N60" s="168"/>
      <c r="O60" s="83"/>
    </row>
    <row r="61" spans="1:15" ht="19.5" customHeight="1">
      <c r="A61" s="177" t="s">
        <v>182</v>
      </c>
      <c r="B61" s="73"/>
      <c r="C61" s="73"/>
      <c r="D61" s="73"/>
      <c r="E61" s="73"/>
      <c r="F61" s="73"/>
      <c r="G61" s="73"/>
      <c r="H61" s="73"/>
      <c r="I61" s="73"/>
      <c r="J61" s="73"/>
      <c r="K61" s="165" t="s">
        <v>177</v>
      </c>
      <c r="L61" s="165" t="s">
        <v>177</v>
      </c>
      <c r="M61" s="165" t="s">
        <v>177</v>
      </c>
      <c r="N61" s="165" t="s">
        <v>177</v>
      </c>
      <c r="O61" s="81">
        <v>46</v>
      </c>
    </row>
    <row r="62" spans="1:15" ht="19.5" customHeight="1">
      <c r="A62" s="69" t="s">
        <v>247</v>
      </c>
      <c r="B62" s="74"/>
      <c r="C62" s="74"/>
      <c r="D62" s="74"/>
      <c r="E62" s="74"/>
      <c r="F62" s="74"/>
      <c r="G62" s="74"/>
      <c r="H62" s="74"/>
      <c r="I62" s="74"/>
      <c r="J62" s="74"/>
      <c r="K62" s="167"/>
      <c r="L62" s="167"/>
      <c r="M62" s="167"/>
      <c r="N62" s="167"/>
      <c r="O62" s="82"/>
    </row>
    <row r="63" spans="1:15" ht="19.5" customHeight="1">
      <c r="A63" s="178" t="s">
        <v>151</v>
      </c>
      <c r="B63" s="74"/>
      <c r="C63" s="74"/>
      <c r="D63" s="74"/>
      <c r="E63" s="74"/>
      <c r="F63" s="74"/>
      <c r="G63" s="74"/>
      <c r="H63" s="74"/>
      <c r="I63" s="74"/>
      <c r="J63" s="74"/>
      <c r="K63" s="166" t="s">
        <v>178</v>
      </c>
      <c r="L63" s="166" t="s">
        <v>178</v>
      </c>
      <c r="M63" s="166" t="s">
        <v>178</v>
      </c>
      <c r="N63" s="166" t="s">
        <v>178</v>
      </c>
      <c r="O63" s="81">
        <v>654</v>
      </c>
    </row>
    <row r="64" spans="1:15" ht="19.5" customHeight="1" thickBot="1">
      <c r="A64" s="179" t="s">
        <v>86</v>
      </c>
      <c r="B64" s="68"/>
      <c r="C64" s="68"/>
      <c r="D64" s="68"/>
      <c r="E64" s="68"/>
      <c r="F64" s="68"/>
      <c r="G64" s="68"/>
      <c r="H64" s="68"/>
      <c r="I64" s="68"/>
      <c r="J64" s="68"/>
      <c r="K64" s="168"/>
      <c r="L64" s="168"/>
      <c r="M64" s="168"/>
      <c r="N64" s="168"/>
      <c r="O64" s="83"/>
    </row>
    <row r="66" spans="2:15" ht="13.5">
      <c r="B66" s="139" t="s">
        <v>253</v>
      </c>
      <c r="O66" s="63" t="s">
        <v>186</v>
      </c>
    </row>
    <row r="67" ht="12" thickBot="1">
      <c r="N67" s="66"/>
    </row>
    <row r="68" spans="1:10" ht="14.25" thickBot="1">
      <c r="A68" s="63" t="s">
        <v>184</v>
      </c>
      <c r="B68" s="135">
        <v>10</v>
      </c>
      <c r="C68" s="135">
        <v>8</v>
      </c>
      <c r="D68" s="135">
        <v>7</v>
      </c>
      <c r="E68" s="135">
        <v>6</v>
      </c>
      <c r="F68" s="135">
        <v>5</v>
      </c>
      <c r="G68" s="135">
        <v>4</v>
      </c>
      <c r="H68" s="135">
        <v>3</v>
      </c>
      <c r="I68" s="135">
        <v>2</v>
      </c>
      <c r="J68" s="135">
        <v>1</v>
      </c>
    </row>
    <row r="69" spans="1:15" ht="14.25" thickBot="1">
      <c r="A69" s="63" t="s">
        <v>183</v>
      </c>
      <c r="B69" s="134">
        <v>20</v>
      </c>
      <c r="C69" s="134">
        <v>16</v>
      </c>
      <c r="D69" s="134">
        <v>14</v>
      </c>
      <c r="E69" s="134">
        <v>12</v>
      </c>
      <c r="F69" s="134">
        <v>10</v>
      </c>
      <c r="G69" s="134">
        <v>8</v>
      </c>
      <c r="H69" s="180" t="s">
        <v>185</v>
      </c>
      <c r="I69" s="58"/>
      <c r="J69" s="58"/>
      <c r="K69" s="56"/>
      <c r="L69" s="56"/>
      <c r="M69" s="56"/>
      <c r="N69" s="56"/>
      <c r="O69" s="56"/>
    </row>
    <row r="70" spans="1:15" ht="12">
      <c r="A70" s="131"/>
      <c r="B70" s="75"/>
      <c r="C70" s="75"/>
      <c r="D70" s="75"/>
      <c r="E70" s="75"/>
      <c r="F70" s="75"/>
      <c r="G70" s="75"/>
      <c r="H70" s="75"/>
      <c r="I70" s="58"/>
      <c r="J70" s="58"/>
      <c r="K70" s="58"/>
      <c r="L70" s="58"/>
      <c r="M70" s="58"/>
      <c r="N70" s="58"/>
      <c r="O70" s="58"/>
    </row>
    <row r="71" spans="1:15" ht="12">
      <c r="A71" s="131"/>
      <c r="B71" s="75"/>
      <c r="C71" s="75"/>
      <c r="D71" s="75"/>
      <c r="E71" s="75"/>
      <c r="F71" s="75"/>
      <c r="G71" s="75"/>
      <c r="H71" s="75"/>
      <c r="I71" s="58"/>
      <c r="J71" s="58"/>
      <c r="K71" s="58"/>
      <c r="L71" s="58"/>
      <c r="M71" s="58"/>
      <c r="N71" s="58"/>
      <c r="O71" s="58"/>
    </row>
    <row r="72" spans="9:15" ht="12">
      <c r="I72" s="58"/>
      <c r="J72" s="58"/>
      <c r="K72" s="58"/>
      <c r="L72" s="58"/>
      <c r="M72" s="58"/>
      <c r="N72" s="58"/>
      <c r="O72" s="58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18.875" style="0" customWidth="1"/>
    <col min="2" max="2" width="7.75390625" style="0" customWidth="1"/>
    <col min="3" max="12" width="20.875" style="0" customWidth="1"/>
    <col min="13" max="13" width="6.75390625" style="0" customWidth="1"/>
    <col min="14" max="14" width="7.125" style="0" customWidth="1"/>
  </cols>
  <sheetData>
    <row r="1" spans="1:12" ht="22.5" thickBot="1">
      <c r="A1" s="152"/>
      <c r="B1" s="152"/>
      <c r="C1" s="136"/>
      <c r="D1" s="137" t="s">
        <v>85</v>
      </c>
      <c r="G1" s="138" t="s">
        <v>179</v>
      </c>
      <c r="J1" s="61" t="s">
        <v>58</v>
      </c>
      <c r="K1" s="56"/>
      <c r="L1" s="56"/>
    </row>
    <row r="2" ht="12">
      <c r="G2" s="65" t="s">
        <v>180</v>
      </c>
    </row>
    <row r="3" spans="7:12" ht="18" thickBot="1">
      <c r="G3" s="63"/>
      <c r="H3" s="58"/>
      <c r="J3" s="61" t="s">
        <v>93</v>
      </c>
      <c r="K3" s="56"/>
      <c r="L3" s="56"/>
    </row>
    <row r="4" spans="1:9" ht="18" thickBot="1">
      <c r="A4" s="132" t="s">
        <v>198</v>
      </c>
      <c r="B4" s="132"/>
      <c r="C4" s="56"/>
      <c r="D4" s="56"/>
      <c r="E4" s="56"/>
      <c r="F4" s="61" t="s">
        <v>165</v>
      </c>
      <c r="G4" s="56"/>
      <c r="H4" s="56"/>
      <c r="I4" s="61" t="s">
        <v>67</v>
      </c>
    </row>
    <row r="5" ht="12">
      <c r="I5" s="65" t="s">
        <v>180</v>
      </c>
    </row>
    <row r="7" spans="1:12" ht="13.5">
      <c r="A7" s="62" t="s">
        <v>174</v>
      </c>
      <c r="B7" s="62"/>
      <c r="C7" s="71" t="s">
        <v>44</v>
      </c>
      <c r="D7" s="133" t="str">
        <f aca="true" t="shared" si="0" ref="D7:L7">C7</f>
        <v>Exhibition</v>
      </c>
      <c r="E7" s="133" t="str">
        <f t="shared" si="0"/>
        <v>Exhibition</v>
      </c>
      <c r="F7" s="133" t="str">
        <f>E7</f>
        <v>Exhibition</v>
      </c>
      <c r="G7" s="133" t="str">
        <f t="shared" si="0"/>
        <v>Exhibition</v>
      </c>
      <c r="H7" s="133" t="str">
        <f t="shared" si="0"/>
        <v>Exhibition</v>
      </c>
      <c r="I7" s="133" t="str">
        <f t="shared" si="0"/>
        <v>Exhibition</v>
      </c>
      <c r="J7" s="133" t="str">
        <f t="shared" si="0"/>
        <v>Exhibition</v>
      </c>
      <c r="K7" s="133" t="str">
        <f t="shared" si="0"/>
        <v>Exhibition</v>
      </c>
      <c r="L7" s="133" t="str">
        <f t="shared" si="0"/>
        <v>Exhibition</v>
      </c>
    </row>
    <row r="8" spans="1:12" ht="6.75" customHeight="1" thickBot="1">
      <c r="A8" s="63"/>
      <c r="B8" s="63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27.75" customHeight="1">
      <c r="A9" s="171"/>
      <c r="B9" s="174" t="s">
        <v>189</v>
      </c>
      <c r="C9" s="161"/>
      <c r="D9" s="73"/>
      <c r="E9" s="73"/>
      <c r="F9" s="73"/>
      <c r="G9" s="73"/>
      <c r="H9" s="73"/>
      <c r="I9" s="73"/>
      <c r="J9" s="73"/>
      <c r="K9" s="73"/>
      <c r="L9" s="73"/>
    </row>
    <row r="10" spans="1:12" ht="27.75" customHeight="1">
      <c r="A10" s="172" t="s">
        <v>108</v>
      </c>
      <c r="B10" s="175" t="s">
        <v>151</v>
      </c>
      <c r="C10" s="162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27.75" customHeight="1" thickBot="1">
      <c r="A11" s="173"/>
      <c r="B11" s="176" t="s">
        <v>188</v>
      </c>
      <c r="C11" s="169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27.75" customHeight="1">
      <c r="A12" s="171"/>
      <c r="B12" s="174" t="str">
        <f>$B$9</f>
        <v>Name: 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27.75" customHeight="1">
      <c r="A13" s="172" t="s">
        <v>126</v>
      </c>
      <c r="B13" s="175" t="str">
        <f>$B$10</f>
        <v> Team: 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27.75" customHeight="1" thickBot="1">
      <c r="A14" s="173"/>
      <c r="B14" s="176" t="str">
        <f>$B$11</f>
        <v>Time: 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27.75" customHeight="1">
      <c r="A15" s="171"/>
      <c r="B15" s="174" t="str">
        <f>$B$9</f>
        <v>Name: 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27.75" customHeight="1">
      <c r="A16" s="172" t="s">
        <v>106</v>
      </c>
      <c r="B16" s="175" t="str">
        <f>$B$10</f>
        <v> Team: 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27.75" customHeight="1" thickBot="1">
      <c r="A17" s="173"/>
      <c r="B17" s="176" t="str">
        <f>$B$11</f>
        <v>Time: 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27.75" customHeight="1">
      <c r="A18" s="171"/>
      <c r="B18" s="174" t="str">
        <f>$B$9</f>
        <v>Name: 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27.75" customHeight="1">
      <c r="A19" s="172" t="s">
        <v>105</v>
      </c>
      <c r="B19" s="175" t="str">
        <f>$B$10</f>
        <v> Team: 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27.75" customHeight="1" thickBot="1">
      <c r="A20" s="173"/>
      <c r="B20" s="176" t="str">
        <f>$B$11</f>
        <v>Time: 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27.75" customHeight="1">
      <c r="A21" s="171"/>
      <c r="B21" s="174" t="str">
        <f>$B$9</f>
        <v>Name: 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27.75" customHeight="1">
      <c r="A22" s="172" t="s">
        <v>109</v>
      </c>
      <c r="B22" s="175" t="str">
        <f>$B$10</f>
        <v> Team: 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ht="27.75" customHeight="1" thickBot="1">
      <c r="A23" s="173"/>
      <c r="B23" s="176" t="str">
        <f>$B$11</f>
        <v>Time: 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27.75" customHeight="1">
      <c r="A24" s="171"/>
      <c r="B24" s="174" t="str">
        <f>$B$9</f>
        <v>Name: 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27.75" customHeight="1">
      <c r="A25" s="172" t="s">
        <v>142</v>
      </c>
      <c r="B25" s="175" t="str">
        <f>$B$10</f>
        <v> Team: 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27.75" customHeight="1" thickBot="1">
      <c r="A26" s="173"/>
      <c r="B26" s="176" t="str">
        <f>$B$11</f>
        <v>Time: 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27.75" customHeight="1">
      <c r="A27" s="171"/>
      <c r="B27" s="174" t="str">
        <f>$B$9</f>
        <v>Name: 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27.75" customHeight="1">
      <c r="A28" s="172" t="s">
        <v>112</v>
      </c>
      <c r="B28" s="175" t="str">
        <f>$B$10</f>
        <v> Team: 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27.75" customHeight="1" thickBot="1">
      <c r="A29" s="173"/>
      <c r="B29" s="176" t="str">
        <f>$B$11</f>
        <v>Time: 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27.75" customHeight="1">
      <c r="A30" s="171"/>
      <c r="B30" s="174" t="str">
        <f>$B$9</f>
        <v>Name: 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27.75" customHeight="1">
      <c r="A31" s="172" t="s">
        <v>113</v>
      </c>
      <c r="B31" s="175" t="str">
        <f>$B$10</f>
        <v> Team: 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ht="27.75" customHeight="1" thickBot="1">
      <c r="A32" s="173"/>
      <c r="B32" s="176" t="str">
        <f>$B$11</f>
        <v>Time: 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27.75" customHeight="1">
      <c r="A33" s="171"/>
      <c r="B33" s="174" t="str">
        <f>$B$9</f>
        <v>Name: 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ht="27.75" customHeight="1">
      <c r="A34" s="172" t="s">
        <v>247</v>
      </c>
      <c r="B34" s="175" t="str">
        <f>$B$10</f>
        <v> Team: 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ht="27.75" customHeight="1" thickBot="1">
      <c r="A35" s="173"/>
      <c r="B35" s="176" t="s">
        <v>86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24.75" customHeight="1">
      <c r="A36" s="170"/>
      <c r="B36" s="77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8" spans="1:10" ht="13.5">
      <c r="A38" s="72" t="s">
        <v>62</v>
      </c>
      <c r="J38" s="72" t="s">
        <v>186</v>
      </c>
    </row>
    <row r="39" spans="1:13" ht="13.5">
      <c r="A39" s="72" t="s">
        <v>197</v>
      </c>
      <c r="M39" s="66"/>
    </row>
    <row r="40" spans="1:13" ht="13.5">
      <c r="A40" s="72" t="s">
        <v>195</v>
      </c>
      <c r="B40" s="63"/>
      <c r="D40" s="63"/>
      <c r="E40" s="63"/>
      <c r="F40" s="63"/>
      <c r="G40" s="63"/>
      <c r="H40" s="63"/>
      <c r="I40" s="63"/>
      <c r="M40" s="66"/>
    </row>
    <row r="41" spans="1:13" ht="14.25" thickBot="1">
      <c r="A41" s="72" t="s">
        <v>196</v>
      </c>
      <c r="B41" s="63"/>
      <c r="D41" s="63"/>
      <c r="E41" s="63"/>
      <c r="F41" s="63"/>
      <c r="G41" s="63"/>
      <c r="H41" s="63"/>
      <c r="I41" s="63"/>
      <c r="J41" s="56"/>
      <c r="K41" s="56"/>
      <c r="L41" s="56"/>
      <c r="M41" s="66"/>
    </row>
    <row r="42" spans="1:13" ht="12">
      <c r="A42" s="131"/>
      <c r="B42" s="131"/>
      <c r="C42" s="75"/>
      <c r="D42" s="75"/>
      <c r="E42" s="75"/>
      <c r="F42" s="75"/>
      <c r="G42" s="75"/>
      <c r="H42" s="58"/>
      <c r="I42" s="58"/>
      <c r="J42" s="58"/>
      <c r="K42" s="58"/>
      <c r="L42" s="58"/>
      <c r="M42" s="66"/>
    </row>
    <row r="43" spans="1:13" ht="12">
      <c r="A43" s="131"/>
      <c r="B43" s="131"/>
      <c r="C43" s="75"/>
      <c r="D43" s="75"/>
      <c r="E43" s="75"/>
      <c r="F43" s="75"/>
      <c r="G43" s="75"/>
      <c r="H43" s="58"/>
      <c r="I43" s="58"/>
      <c r="J43" s="58"/>
      <c r="K43" s="58"/>
      <c r="L43" s="58"/>
      <c r="M43" s="66"/>
    </row>
    <row r="44" spans="8:14" ht="12">
      <c r="H44" s="58"/>
      <c r="I44" s="58"/>
      <c r="J44" s="58"/>
      <c r="K44" s="58"/>
      <c r="L44" s="58"/>
      <c r="M44" s="58"/>
      <c r="N44" s="58"/>
    </row>
  </sheetData>
  <sheetProtection/>
  <printOptions horizontalCentered="1" verticalCentered="1"/>
  <pageMargins left="0.5" right="0.5" top="0.5" bottom="0.5" header="0.25" footer="0.25"/>
  <pageSetup fitToHeight="1" fitToWidth="1" horizontalDpi="600" verticalDpi="600" orientation="landscape" scale="49" r:id="rId1"/>
  <headerFooter alignWithMargins="0">
    <oddFooter>&amp;CPage &amp;P of &amp;N&amp;R 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A36" sqref="A36"/>
    </sheetView>
  </sheetViews>
  <sheetFormatPr defaultColWidth="9.00390625" defaultRowHeight="12.75"/>
  <sheetData>
    <row r="1" spans="1:12" ht="25.5">
      <c r="A1" s="182" t="s">
        <v>254</v>
      </c>
      <c r="B1" s="183"/>
      <c r="C1" s="183"/>
      <c r="D1" s="183"/>
      <c r="E1" s="182"/>
      <c r="F1" s="182"/>
      <c r="G1" s="182"/>
      <c r="H1" s="182"/>
      <c r="I1" s="184"/>
      <c r="J1" s="182"/>
      <c r="K1" s="182"/>
      <c r="L1" s="182"/>
    </row>
    <row r="2" spans="1:12" ht="20.25">
      <c r="A2" s="185" t="s">
        <v>255</v>
      </c>
      <c r="B2" s="186"/>
      <c r="C2" s="186"/>
      <c r="D2" s="186"/>
      <c r="E2" s="185"/>
      <c r="F2" s="185"/>
      <c r="G2" s="185"/>
      <c r="H2" s="185"/>
      <c r="J2" s="185"/>
      <c r="K2" s="185"/>
      <c r="L2" s="185"/>
    </row>
    <row r="3" spans="2:4" ht="12.75">
      <c r="B3" s="187"/>
      <c r="C3" s="187"/>
      <c r="D3" s="187"/>
    </row>
    <row r="4" spans="1:12" ht="20.25">
      <c r="A4" s="185" t="s">
        <v>256</v>
      </c>
      <c r="B4" s="186"/>
      <c r="C4" s="186"/>
      <c r="D4" s="186"/>
      <c r="E4" s="185"/>
      <c r="F4" s="185"/>
      <c r="G4" s="185"/>
      <c r="H4" s="185"/>
      <c r="J4" s="185"/>
      <c r="K4" s="185"/>
      <c r="L4" s="185"/>
    </row>
    <row r="5" spans="2:4" ht="12.75">
      <c r="B5" s="187"/>
      <c r="C5" s="187"/>
      <c r="D5" s="187"/>
    </row>
    <row r="6" spans="2:12" ht="12">
      <c r="B6" s="188"/>
      <c r="C6" s="187"/>
      <c r="D6" s="188"/>
      <c r="F6" s="189"/>
      <c r="G6" s="190"/>
      <c r="H6" s="190"/>
      <c r="I6" s="190"/>
      <c r="J6" s="190"/>
      <c r="K6" s="190"/>
      <c r="L6" s="191"/>
    </row>
    <row r="7" spans="2:12" ht="12">
      <c r="B7" s="192" t="s">
        <v>257</v>
      </c>
      <c r="C7" s="187"/>
      <c r="D7" s="192" t="s">
        <v>258</v>
      </c>
      <c r="F7" s="193" t="s">
        <v>255</v>
      </c>
      <c r="G7" s="58"/>
      <c r="H7" s="58"/>
      <c r="I7" s="58"/>
      <c r="J7" s="58"/>
      <c r="K7" s="58"/>
      <c r="L7" s="194"/>
    </row>
    <row r="8" spans="2:12" ht="12">
      <c r="B8" s="9"/>
      <c r="C8" s="187"/>
      <c r="D8" s="9"/>
      <c r="F8" s="195"/>
      <c r="G8" s="51"/>
      <c r="H8" s="51"/>
      <c r="I8" s="51"/>
      <c r="J8" s="51"/>
      <c r="K8" s="51"/>
      <c r="L8" s="196"/>
    </row>
    <row r="9" spans="2:12" ht="12">
      <c r="B9" s="188"/>
      <c r="C9" s="187"/>
      <c r="D9" s="188"/>
      <c r="F9" s="189"/>
      <c r="G9" s="190"/>
      <c r="H9" s="190"/>
      <c r="I9" s="190"/>
      <c r="J9" s="190"/>
      <c r="K9" s="190"/>
      <c r="L9" s="191"/>
    </row>
    <row r="10" spans="2:12" ht="12">
      <c r="B10" s="192" t="s">
        <v>20</v>
      </c>
      <c r="C10" s="187"/>
      <c r="D10" s="192" t="s">
        <v>55</v>
      </c>
      <c r="F10" s="193"/>
      <c r="G10" s="58"/>
      <c r="H10" s="58"/>
      <c r="I10" s="58"/>
      <c r="J10" s="58"/>
      <c r="K10" s="58"/>
      <c r="L10" s="194"/>
    </row>
    <row r="11" spans="2:12" ht="12">
      <c r="B11" s="9"/>
      <c r="C11" s="187"/>
      <c r="D11" s="9"/>
      <c r="F11" s="195"/>
      <c r="G11" s="51"/>
      <c r="H11" s="51"/>
      <c r="I11" s="51"/>
      <c r="J11" s="51"/>
      <c r="K11" s="51"/>
      <c r="L11" s="196"/>
    </row>
    <row r="12" spans="2:4" ht="12">
      <c r="B12" s="188"/>
      <c r="C12" s="187"/>
      <c r="D12" s="188"/>
    </row>
    <row r="13" spans="2:4" ht="12">
      <c r="B13" s="192" t="s">
        <v>175</v>
      </c>
      <c r="C13" s="187"/>
      <c r="D13" s="192">
        <v>50</v>
      </c>
    </row>
    <row r="14" spans="2:4" ht="12">
      <c r="B14" s="9"/>
      <c r="C14" s="187"/>
      <c r="D14" s="9"/>
    </row>
    <row r="15" spans="2:12" ht="12">
      <c r="B15" s="188"/>
      <c r="C15" s="187"/>
      <c r="D15" s="188"/>
      <c r="F15" s="189"/>
      <c r="G15" s="190"/>
      <c r="H15" s="190"/>
      <c r="I15" s="190"/>
      <c r="J15" s="190"/>
      <c r="K15" s="190"/>
      <c r="L15" s="191"/>
    </row>
    <row r="16" spans="2:12" ht="12">
      <c r="B16" s="192" t="s">
        <v>259</v>
      </c>
      <c r="C16" s="187"/>
      <c r="D16" s="192">
        <v>100</v>
      </c>
      <c r="F16" s="193" t="s">
        <v>260</v>
      </c>
      <c r="G16" s="58"/>
      <c r="H16" s="58"/>
      <c r="I16" s="58"/>
      <c r="J16" s="58"/>
      <c r="K16" s="58"/>
      <c r="L16" s="194"/>
    </row>
    <row r="17" spans="2:12" ht="12">
      <c r="B17" s="9"/>
      <c r="C17" s="187"/>
      <c r="D17" s="9"/>
      <c r="F17" s="195"/>
      <c r="G17" s="51"/>
      <c r="H17" s="51"/>
      <c r="I17" s="51"/>
      <c r="J17" s="51"/>
      <c r="K17" s="51"/>
      <c r="L17" s="196"/>
    </row>
    <row r="18" spans="2:12" ht="12">
      <c r="B18" s="188"/>
      <c r="C18" s="187"/>
      <c r="D18" s="188"/>
      <c r="F18" s="189"/>
      <c r="G18" s="190"/>
      <c r="H18" s="190"/>
      <c r="I18" s="190"/>
      <c r="J18" s="190"/>
      <c r="K18" s="190"/>
      <c r="L18" s="191"/>
    </row>
    <row r="19" spans="2:12" ht="12">
      <c r="B19" s="192" t="s">
        <v>261</v>
      </c>
      <c r="C19" s="187"/>
      <c r="D19" s="192">
        <v>200</v>
      </c>
      <c r="F19" s="193"/>
      <c r="G19" s="58"/>
      <c r="H19" s="58"/>
      <c r="I19" s="58"/>
      <c r="J19" s="58"/>
      <c r="K19" s="58"/>
      <c r="L19" s="194"/>
    </row>
    <row r="20" spans="2:12" ht="12">
      <c r="B20" s="9"/>
      <c r="C20" s="187"/>
      <c r="D20" s="9"/>
      <c r="F20" s="193"/>
      <c r="G20" s="58"/>
      <c r="H20" s="58"/>
      <c r="I20" s="58"/>
      <c r="J20" s="58"/>
      <c r="K20" s="58"/>
      <c r="L20" s="194"/>
    </row>
    <row r="21" spans="2:12" ht="12">
      <c r="B21" s="188"/>
      <c r="C21" s="187"/>
      <c r="D21" s="188"/>
      <c r="F21" s="193"/>
      <c r="G21" s="58"/>
      <c r="H21" s="58"/>
      <c r="I21" s="58"/>
      <c r="J21" s="58"/>
      <c r="K21" s="58"/>
      <c r="L21" s="194"/>
    </row>
    <row r="22" spans="2:12" ht="12">
      <c r="B22" s="192" t="s">
        <v>262</v>
      </c>
      <c r="C22" s="187"/>
      <c r="D22" s="192">
        <v>500</v>
      </c>
      <c r="F22" s="193"/>
      <c r="G22" s="58"/>
      <c r="H22" s="58"/>
      <c r="I22" s="58"/>
      <c r="J22" s="58"/>
      <c r="K22" s="58"/>
      <c r="L22" s="194"/>
    </row>
    <row r="23" spans="2:12" ht="12">
      <c r="B23" s="9"/>
      <c r="C23" s="187"/>
      <c r="D23" s="9"/>
      <c r="F23" s="193"/>
      <c r="G23" s="58"/>
      <c r="H23" s="58"/>
      <c r="I23" s="58"/>
      <c r="J23" s="58"/>
      <c r="K23" s="58"/>
      <c r="L23" s="194"/>
    </row>
    <row r="24" spans="2:12" ht="12">
      <c r="B24" s="188"/>
      <c r="C24" s="187"/>
      <c r="D24" s="188"/>
      <c r="F24" s="193"/>
      <c r="G24" s="58"/>
      <c r="H24" s="58"/>
      <c r="I24" s="58"/>
      <c r="J24" s="58"/>
      <c r="K24" s="58"/>
      <c r="L24" s="194"/>
    </row>
    <row r="25" spans="2:12" ht="12">
      <c r="B25" s="192" t="s">
        <v>263</v>
      </c>
      <c r="C25" s="187"/>
      <c r="D25" s="192">
        <v>400</v>
      </c>
      <c r="F25" s="193"/>
      <c r="G25" s="58"/>
      <c r="H25" s="58"/>
      <c r="I25" s="58"/>
      <c r="J25" s="58"/>
      <c r="K25" s="58"/>
      <c r="L25" s="194"/>
    </row>
    <row r="26" spans="2:12" ht="12">
      <c r="B26" s="9"/>
      <c r="C26" s="187"/>
      <c r="D26" s="9"/>
      <c r="F26" s="195"/>
      <c r="G26" s="51"/>
      <c r="H26" s="51"/>
      <c r="I26" s="51"/>
      <c r="J26" s="51"/>
      <c r="K26" s="51"/>
      <c r="L26" s="196"/>
    </row>
    <row r="27" spans="2:12" ht="12">
      <c r="B27" s="188"/>
      <c r="C27" s="187"/>
      <c r="D27" s="188"/>
      <c r="F27" s="193"/>
      <c r="G27" s="58"/>
      <c r="H27" s="58"/>
      <c r="I27" s="58"/>
      <c r="J27" s="58"/>
      <c r="K27" s="58"/>
      <c r="L27" s="194"/>
    </row>
    <row r="28" spans="2:12" ht="12">
      <c r="B28" s="192" t="s">
        <v>212</v>
      </c>
      <c r="C28" s="187"/>
      <c r="D28" s="192" t="s">
        <v>44</v>
      </c>
      <c r="F28" s="193" t="s">
        <v>264</v>
      </c>
      <c r="G28" s="58"/>
      <c r="H28" s="58"/>
      <c r="I28" s="58"/>
      <c r="J28" s="58"/>
      <c r="K28" s="58"/>
      <c r="L28" s="194"/>
    </row>
    <row r="29" spans="2:12" ht="12">
      <c r="B29" s="9"/>
      <c r="C29" s="187"/>
      <c r="D29" s="9"/>
      <c r="F29" s="195"/>
      <c r="G29" s="51"/>
      <c r="H29" s="51"/>
      <c r="I29" s="51"/>
      <c r="J29" s="51"/>
      <c r="K29" s="51"/>
      <c r="L29" s="196"/>
    </row>
    <row r="30" spans="2:4" ht="12">
      <c r="B30" s="187"/>
      <c r="C30" s="187"/>
      <c r="D30" s="187"/>
    </row>
    <row r="31" spans="1:12" ht="12">
      <c r="A31" s="51"/>
      <c r="B31" s="197"/>
      <c r="C31" s="197"/>
      <c r="D31" s="197"/>
      <c r="E31" s="51"/>
      <c r="F31" s="51"/>
      <c r="G31" s="51"/>
      <c r="H31" s="51"/>
      <c r="I31" s="51"/>
      <c r="J31" s="51"/>
      <c r="K31" s="51"/>
      <c r="L31" s="51"/>
    </row>
    <row r="32" spans="2:4" ht="12">
      <c r="B32" s="187"/>
      <c r="C32" s="187"/>
      <c r="D32" s="187"/>
    </row>
    <row r="33" spans="1:12" ht="25.5">
      <c r="A33" s="182" t="s">
        <v>254</v>
      </c>
      <c r="B33" s="183"/>
      <c r="C33" s="183"/>
      <c r="D33" s="183"/>
      <c r="E33" s="182"/>
      <c r="F33" s="182"/>
      <c r="G33" s="182"/>
      <c r="H33" s="182"/>
      <c r="I33" s="182"/>
      <c r="J33" s="182"/>
      <c r="K33" s="182"/>
      <c r="L33" s="182"/>
    </row>
    <row r="34" spans="1:12" ht="20.25">
      <c r="A34" s="185" t="s">
        <v>255</v>
      </c>
      <c r="B34" s="186"/>
      <c r="C34" s="186"/>
      <c r="D34" s="186"/>
      <c r="E34" s="185"/>
      <c r="F34" s="185"/>
      <c r="G34" s="185"/>
      <c r="H34" s="185"/>
      <c r="I34" s="185"/>
      <c r="J34" s="185"/>
      <c r="K34" s="185"/>
      <c r="L34" s="185"/>
    </row>
    <row r="35" spans="2:4" ht="12.75">
      <c r="B35" s="187"/>
      <c r="C35" s="187"/>
      <c r="D35" s="187"/>
    </row>
    <row r="36" spans="1:12" ht="20.25">
      <c r="A36" s="185" t="s">
        <v>265</v>
      </c>
      <c r="B36" s="186"/>
      <c r="C36" s="186"/>
      <c r="D36" s="186"/>
      <c r="E36" s="185"/>
      <c r="F36" s="185"/>
      <c r="G36" s="185"/>
      <c r="H36" s="185"/>
      <c r="I36" s="185"/>
      <c r="J36" s="185"/>
      <c r="K36" s="185"/>
      <c r="L36" s="185"/>
    </row>
    <row r="37" spans="2:4" ht="12.75">
      <c r="B37" s="187"/>
      <c r="C37" s="187"/>
      <c r="D37" s="187"/>
    </row>
    <row r="38" spans="2:12" ht="12">
      <c r="B38" s="188"/>
      <c r="C38" s="187"/>
      <c r="D38" s="188"/>
      <c r="F38" s="189"/>
      <c r="G38" s="190"/>
      <c r="H38" s="190"/>
      <c r="I38" s="190"/>
      <c r="J38" s="190"/>
      <c r="K38" s="190"/>
      <c r="L38" s="191"/>
    </row>
    <row r="39" spans="2:12" ht="12">
      <c r="B39" s="192" t="s">
        <v>257</v>
      </c>
      <c r="C39" s="187"/>
      <c r="D39" s="192" t="s">
        <v>258</v>
      </c>
      <c r="F39" s="193" t="s">
        <v>255</v>
      </c>
      <c r="G39" s="58"/>
      <c r="H39" s="58"/>
      <c r="I39" s="58"/>
      <c r="J39" s="58"/>
      <c r="K39" s="58"/>
      <c r="L39" s="194"/>
    </row>
    <row r="40" spans="2:12" ht="12">
      <c r="B40" s="9"/>
      <c r="C40" s="187"/>
      <c r="D40" s="9"/>
      <c r="F40" s="195"/>
      <c r="G40" s="51"/>
      <c r="H40" s="51"/>
      <c r="I40" s="51"/>
      <c r="J40" s="51"/>
      <c r="K40" s="51"/>
      <c r="L40" s="196"/>
    </row>
    <row r="41" spans="2:12" ht="12">
      <c r="B41" s="188"/>
      <c r="C41" s="187"/>
      <c r="D41" s="188"/>
      <c r="F41" s="189"/>
      <c r="G41" s="190"/>
      <c r="H41" s="190"/>
      <c r="I41" s="190"/>
      <c r="J41" s="190"/>
      <c r="K41" s="190"/>
      <c r="L41" s="191"/>
    </row>
    <row r="42" spans="2:12" ht="12">
      <c r="B42" s="192" t="s">
        <v>20</v>
      </c>
      <c r="C42" s="187"/>
      <c r="D42" s="192" t="s">
        <v>55</v>
      </c>
      <c r="F42" s="193"/>
      <c r="G42" s="58"/>
      <c r="H42" s="58"/>
      <c r="I42" s="58"/>
      <c r="J42" s="58"/>
      <c r="K42" s="58"/>
      <c r="L42" s="194"/>
    </row>
    <row r="43" spans="2:12" ht="12">
      <c r="B43" s="9"/>
      <c r="C43" s="187"/>
      <c r="D43" s="9"/>
      <c r="F43" s="195"/>
      <c r="G43" s="51"/>
      <c r="H43" s="51"/>
      <c r="I43" s="51"/>
      <c r="J43" s="51"/>
      <c r="K43" s="51"/>
      <c r="L43" s="196"/>
    </row>
    <row r="44" spans="2:4" ht="12">
      <c r="B44" s="188"/>
      <c r="C44" s="187"/>
      <c r="D44" s="188"/>
    </row>
    <row r="45" spans="2:4" ht="12">
      <c r="B45" s="192" t="s">
        <v>175</v>
      </c>
      <c r="C45" s="187"/>
      <c r="D45" s="192">
        <v>50</v>
      </c>
    </row>
    <row r="46" spans="2:4" ht="12">
      <c r="B46" s="9"/>
      <c r="C46" s="187"/>
      <c r="D46" s="9"/>
    </row>
    <row r="47" spans="2:12" ht="12">
      <c r="B47" s="188"/>
      <c r="C47" s="187"/>
      <c r="D47" s="188"/>
      <c r="F47" s="189"/>
      <c r="G47" s="190"/>
      <c r="H47" s="190"/>
      <c r="I47" s="190"/>
      <c r="J47" s="190"/>
      <c r="K47" s="190"/>
      <c r="L47" s="191"/>
    </row>
    <row r="48" spans="2:12" ht="12">
      <c r="B48" s="192" t="s">
        <v>259</v>
      </c>
      <c r="C48" s="187"/>
      <c r="D48" s="192">
        <v>100</v>
      </c>
      <c r="F48" s="193" t="s">
        <v>260</v>
      </c>
      <c r="G48" s="58"/>
      <c r="H48" s="58"/>
      <c r="I48" s="58"/>
      <c r="J48" s="58"/>
      <c r="K48" s="58"/>
      <c r="L48" s="194"/>
    </row>
    <row r="49" spans="2:12" ht="12">
      <c r="B49" s="9"/>
      <c r="C49" s="187"/>
      <c r="D49" s="9"/>
      <c r="F49" s="195"/>
      <c r="G49" s="51"/>
      <c r="H49" s="51"/>
      <c r="I49" s="51"/>
      <c r="J49" s="51"/>
      <c r="K49" s="51"/>
      <c r="L49" s="196"/>
    </row>
    <row r="50" spans="2:12" ht="12">
      <c r="B50" s="188"/>
      <c r="C50" s="187"/>
      <c r="D50" s="188"/>
      <c r="F50" s="189"/>
      <c r="G50" s="190"/>
      <c r="H50" s="190"/>
      <c r="I50" s="190"/>
      <c r="J50" s="190"/>
      <c r="K50" s="190"/>
      <c r="L50" s="191"/>
    </row>
    <row r="51" spans="2:12" ht="12">
      <c r="B51" s="192" t="s">
        <v>261</v>
      </c>
      <c r="C51" s="187"/>
      <c r="D51" s="192">
        <v>200</v>
      </c>
      <c r="F51" s="193"/>
      <c r="G51" s="58"/>
      <c r="H51" s="58"/>
      <c r="I51" s="58"/>
      <c r="J51" s="58"/>
      <c r="K51" s="58"/>
      <c r="L51" s="194"/>
    </row>
    <row r="52" spans="2:12" ht="12">
      <c r="B52" s="9"/>
      <c r="C52" s="187"/>
      <c r="D52" s="9"/>
      <c r="F52" s="193"/>
      <c r="G52" s="58"/>
      <c r="H52" s="58"/>
      <c r="I52" s="58"/>
      <c r="J52" s="58"/>
      <c r="K52" s="58"/>
      <c r="L52" s="194"/>
    </row>
    <row r="53" spans="2:12" ht="12">
      <c r="B53" s="188"/>
      <c r="C53" s="187"/>
      <c r="D53" s="188"/>
      <c r="F53" s="193"/>
      <c r="G53" s="58"/>
      <c r="H53" s="58"/>
      <c r="I53" s="58"/>
      <c r="J53" s="58"/>
      <c r="K53" s="58"/>
      <c r="L53" s="194"/>
    </row>
    <row r="54" spans="2:12" ht="12">
      <c r="B54" s="192" t="s">
        <v>262</v>
      </c>
      <c r="C54" s="187"/>
      <c r="D54" s="192">
        <v>500</v>
      </c>
      <c r="F54" s="193"/>
      <c r="G54" s="58"/>
      <c r="H54" s="58"/>
      <c r="I54" s="58"/>
      <c r="J54" s="58"/>
      <c r="K54" s="58"/>
      <c r="L54" s="194"/>
    </row>
    <row r="55" spans="2:12" ht="12">
      <c r="B55" s="9"/>
      <c r="C55" s="187"/>
      <c r="D55" s="9"/>
      <c r="F55" s="193"/>
      <c r="G55" s="58"/>
      <c r="H55" s="58"/>
      <c r="I55" s="58"/>
      <c r="J55" s="58"/>
      <c r="K55" s="58"/>
      <c r="L55" s="194"/>
    </row>
    <row r="56" spans="2:12" ht="12">
      <c r="B56" s="188"/>
      <c r="C56" s="187"/>
      <c r="D56" s="188"/>
      <c r="F56" s="193"/>
      <c r="G56" s="58"/>
      <c r="H56" s="58"/>
      <c r="I56" s="58"/>
      <c r="J56" s="58"/>
      <c r="K56" s="58"/>
      <c r="L56" s="194"/>
    </row>
    <row r="57" spans="2:12" ht="12">
      <c r="B57" s="192" t="s">
        <v>263</v>
      </c>
      <c r="C57" s="187"/>
      <c r="D57" s="192">
        <v>400</v>
      </c>
      <c r="F57" s="193"/>
      <c r="G57" s="58"/>
      <c r="H57" s="58"/>
      <c r="I57" s="58"/>
      <c r="J57" s="58"/>
      <c r="K57" s="58"/>
      <c r="L57" s="194"/>
    </row>
    <row r="58" spans="2:12" ht="12">
      <c r="B58" s="9"/>
      <c r="C58" s="187"/>
      <c r="D58" s="9"/>
      <c r="F58" s="195"/>
      <c r="G58" s="51"/>
      <c r="H58" s="51"/>
      <c r="I58" s="51"/>
      <c r="J58" s="51"/>
      <c r="K58" s="51"/>
      <c r="L58" s="196"/>
    </row>
    <row r="59" spans="2:12" ht="12">
      <c r="B59" s="188"/>
      <c r="C59" s="187"/>
      <c r="D59" s="188"/>
      <c r="F59" s="193"/>
      <c r="G59" s="58"/>
      <c r="H59" s="58"/>
      <c r="I59" s="58"/>
      <c r="J59" s="58"/>
      <c r="K59" s="58"/>
      <c r="L59" s="194"/>
    </row>
    <row r="60" spans="2:12" ht="12">
      <c r="B60" s="192" t="s">
        <v>212</v>
      </c>
      <c r="C60" s="187"/>
      <c r="D60" s="192" t="s">
        <v>44</v>
      </c>
      <c r="F60" s="193" t="s">
        <v>264</v>
      </c>
      <c r="G60" s="58"/>
      <c r="H60" s="58"/>
      <c r="I60" s="58"/>
      <c r="J60" s="58"/>
      <c r="K60" s="58"/>
      <c r="L60" s="194"/>
    </row>
    <row r="61" spans="2:12" ht="12">
      <c r="B61" s="9"/>
      <c r="C61" s="187"/>
      <c r="D61" s="9"/>
      <c r="F61" s="195"/>
      <c r="G61" s="51"/>
      <c r="H61" s="51"/>
      <c r="I61" s="51"/>
      <c r="J61" s="51"/>
      <c r="K61" s="51"/>
      <c r="L61" s="196"/>
    </row>
  </sheetData>
  <sheetProtection/>
  <printOptions horizontalCentered="1"/>
  <pageMargins left="0.5" right="0.5" top="0.5" bottom="0.5" header="0" footer="0"/>
  <pageSetup fitToHeight="1" fitToWidth="1" horizontalDpi="300" verticalDpi="300" orientation="portrait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GridLines="0" tabSelected="1" zoomScalePageLayoutView="0" workbookViewId="0" topLeftCell="A13">
      <selection activeCell="C16" sqref="C16"/>
    </sheetView>
  </sheetViews>
  <sheetFormatPr defaultColWidth="9.125" defaultRowHeight="30" customHeight="1"/>
  <cols>
    <col min="1" max="1" width="3.125" style="11" customWidth="1"/>
    <col min="2" max="2" width="4.00390625" style="11" bestFit="1" customWidth="1"/>
    <col min="3" max="3" width="6.125" style="11" customWidth="1"/>
    <col min="4" max="4" width="5.125" style="11" bestFit="1" customWidth="1"/>
    <col min="5" max="5" width="6.00390625" style="11" bestFit="1" customWidth="1"/>
    <col min="6" max="7" width="9.125" style="11" customWidth="1"/>
    <col min="8" max="8" width="8.50390625" style="11" customWidth="1"/>
    <col min="9" max="10" width="8.25390625" style="11" customWidth="1"/>
    <col min="11" max="17" width="9.125" style="11" customWidth="1"/>
    <col min="18" max="16384" width="9.125" style="11" customWidth="1"/>
  </cols>
  <sheetData>
    <row r="1" spans="1:18" ht="59.25" customHeight="1">
      <c r="A1" s="11" t="s">
        <v>308</v>
      </c>
      <c r="R1" s="23"/>
    </row>
    <row r="2" spans="1:21" ht="27" customHeight="1">
      <c r="A2" s="11" t="s">
        <v>307</v>
      </c>
      <c r="Q2" s="11" t="s">
        <v>300</v>
      </c>
      <c r="R2" s="213"/>
      <c r="U2" s="249" t="s">
        <v>312</v>
      </c>
    </row>
    <row r="3" spans="1:19" ht="30" customHeight="1">
      <c r="A3" s="11" t="s">
        <v>306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7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3" ht="15" customHeight="1">
      <c r="A5" s="15"/>
      <c r="B5" s="238" t="s">
        <v>303</v>
      </c>
      <c r="C5" s="235"/>
      <c r="D5" s="234"/>
      <c r="E5" s="234"/>
      <c r="F5" s="234"/>
      <c r="G5" s="234"/>
      <c r="H5" s="235" t="s">
        <v>310</v>
      </c>
      <c r="I5" s="234"/>
      <c r="J5" s="235"/>
      <c r="K5" s="234"/>
      <c r="L5" s="234"/>
      <c r="M5" s="234"/>
      <c r="N5" s="234"/>
      <c r="O5" s="234"/>
      <c r="P5" s="234"/>
      <c r="Q5" s="236" t="s">
        <v>301</v>
      </c>
      <c r="R5" s="237"/>
      <c r="S5" s="237"/>
      <c r="T5" s="237" t="s">
        <v>302</v>
      </c>
      <c r="U5" s="237"/>
      <c r="V5" s="237"/>
      <c r="W5" s="237"/>
    </row>
    <row r="6" spans="1:22" ht="51" customHeight="1">
      <c r="A6" s="15"/>
      <c r="B6" s="223">
        <v>1</v>
      </c>
      <c r="C6" s="224" t="s">
        <v>236</v>
      </c>
      <c r="D6" s="225">
        <v>200</v>
      </c>
      <c r="E6" s="225" t="s">
        <v>238</v>
      </c>
      <c r="F6" s="225" t="s">
        <v>239</v>
      </c>
      <c r="G6" s="224"/>
      <c r="H6" s="214"/>
      <c r="I6" s="215"/>
      <c r="J6" s="220"/>
      <c r="K6" s="19"/>
      <c r="L6" s="20"/>
      <c r="M6" s="21"/>
      <c r="N6" s="20"/>
      <c r="O6" s="20"/>
      <c r="P6" s="21"/>
      <c r="Q6" s="20"/>
      <c r="R6" s="20"/>
      <c r="S6" s="21"/>
      <c r="T6" s="20"/>
      <c r="U6" s="20"/>
      <c r="V6" s="21"/>
    </row>
    <row r="7" spans="1:24" ht="51" customHeight="1">
      <c r="A7" s="15"/>
      <c r="B7" s="226">
        <f>1+B6</f>
        <v>2</v>
      </c>
      <c r="C7" s="227" t="s">
        <v>237</v>
      </c>
      <c r="D7" s="228">
        <f>+D6</f>
        <v>200</v>
      </c>
      <c r="E7" s="228" t="str">
        <f aca="true" t="shared" si="0" ref="E7:E14">+$E$6</f>
        <v>yard</v>
      </c>
      <c r="F7" s="228" t="str">
        <f>+F6</f>
        <v>Medley Relay</v>
      </c>
      <c r="G7" s="228"/>
      <c r="H7" s="216"/>
      <c r="I7" s="217"/>
      <c r="J7" s="221"/>
      <c r="K7" s="120"/>
      <c r="L7" s="118"/>
      <c r="M7" s="119"/>
      <c r="N7" s="118"/>
      <c r="O7" s="118"/>
      <c r="P7" s="119"/>
      <c r="Q7" s="118"/>
      <c r="R7" s="118"/>
      <c r="S7" s="119"/>
      <c r="T7" s="118"/>
      <c r="U7" s="118"/>
      <c r="V7" s="119"/>
      <c r="W7" s="15"/>
      <c r="X7" s="15"/>
    </row>
    <row r="8" spans="1:22" ht="51" customHeight="1">
      <c r="A8" s="15"/>
      <c r="B8" s="223">
        <f>1+B7</f>
        <v>3</v>
      </c>
      <c r="C8" s="224" t="str">
        <f>+$C$6</f>
        <v>Girls</v>
      </c>
      <c r="D8" s="225">
        <v>200</v>
      </c>
      <c r="E8" s="224" t="str">
        <f t="shared" si="0"/>
        <v>yard</v>
      </c>
      <c r="F8" s="225" t="s">
        <v>240</v>
      </c>
      <c r="G8" s="224"/>
      <c r="H8" s="214"/>
      <c r="I8" s="215"/>
      <c r="J8" s="220"/>
      <c r="K8" s="19"/>
      <c r="L8" s="20"/>
      <c r="M8" s="21"/>
      <c r="N8" s="20"/>
      <c r="O8" s="20"/>
      <c r="P8" s="21"/>
      <c r="Q8" s="20"/>
      <c r="R8" s="20"/>
      <c r="S8" s="21"/>
      <c r="T8" s="20"/>
      <c r="U8" s="20"/>
      <c r="V8" s="21"/>
    </row>
    <row r="9" spans="2:22" ht="51" customHeight="1">
      <c r="B9" s="229">
        <f>1+B8</f>
        <v>4</v>
      </c>
      <c r="C9" s="227" t="s">
        <v>237</v>
      </c>
      <c r="D9" s="227">
        <f>+D8</f>
        <v>200</v>
      </c>
      <c r="E9" s="227" t="str">
        <f t="shared" si="0"/>
        <v>yard</v>
      </c>
      <c r="F9" s="227" t="str">
        <f>+F8</f>
        <v>Freestyle</v>
      </c>
      <c r="G9" s="227"/>
      <c r="H9" s="216"/>
      <c r="I9" s="217"/>
      <c r="J9" s="221"/>
      <c r="K9" s="120"/>
      <c r="L9" s="118"/>
      <c r="M9" s="119"/>
      <c r="N9" s="118"/>
      <c r="O9" s="118"/>
      <c r="P9" s="119"/>
      <c r="Q9" s="118"/>
      <c r="R9" s="118"/>
      <c r="S9" s="119"/>
      <c r="T9" s="118"/>
      <c r="U9" s="118"/>
      <c r="V9" s="119"/>
    </row>
    <row r="10" spans="1:22" ht="51" customHeight="1">
      <c r="A10" s="15"/>
      <c r="B10" s="223">
        <f>1+B9</f>
        <v>5</v>
      </c>
      <c r="C10" s="224" t="str">
        <f>+$C$6</f>
        <v>Girls</v>
      </c>
      <c r="D10" s="225">
        <v>200</v>
      </c>
      <c r="E10" s="224" t="str">
        <f t="shared" si="0"/>
        <v>yard</v>
      </c>
      <c r="F10" s="225" t="s">
        <v>241</v>
      </c>
      <c r="G10" s="224"/>
      <c r="H10" s="214"/>
      <c r="I10" s="215"/>
      <c r="J10" s="220"/>
      <c r="K10" s="19"/>
      <c r="L10" s="20"/>
      <c r="M10" s="21"/>
      <c r="N10" s="20"/>
      <c r="O10" s="20"/>
      <c r="P10" s="21"/>
      <c r="Q10" s="20"/>
      <c r="R10" s="20"/>
      <c r="S10" s="21"/>
      <c r="T10" s="20"/>
      <c r="U10" s="20"/>
      <c r="V10" s="21"/>
    </row>
    <row r="11" spans="2:22" ht="51" customHeight="1">
      <c r="B11" s="226">
        <f>1+B10</f>
        <v>6</v>
      </c>
      <c r="C11" s="228" t="str">
        <f>+$C$7</f>
        <v>Boys</v>
      </c>
      <c r="D11" s="228">
        <f>+D10</f>
        <v>200</v>
      </c>
      <c r="E11" s="228" t="str">
        <f t="shared" si="0"/>
        <v>yard</v>
      </c>
      <c r="F11" s="228" t="str">
        <f>+F10</f>
        <v>Individual Medley</v>
      </c>
      <c r="G11" s="228"/>
      <c r="H11" s="214"/>
      <c r="I11" s="215"/>
      <c r="J11" s="220"/>
      <c r="K11" s="26"/>
      <c r="L11" s="27"/>
      <c r="M11" s="233"/>
      <c r="N11" s="27"/>
      <c r="O11" s="27"/>
      <c r="P11" s="233"/>
      <c r="Q11" s="27"/>
      <c r="R11" s="27"/>
      <c r="S11" s="233"/>
      <c r="T11" s="27"/>
      <c r="U11" s="27"/>
      <c r="V11" s="233"/>
    </row>
    <row r="12" spans="2:22" ht="30" customHeight="1">
      <c r="B12" s="15"/>
      <c r="C12" s="241" t="s">
        <v>304</v>
      </c>
      <c r="D12" s="242"/>
      <c r="E12" s="239"/>
      <c r="F12" s="239"/>
      <c r="G12" s="239"/>
      <c r="H12" s="241" t="s">
        <v>310</v>
      </c>
      <c r="I12" s="242"/>
      <c r="J12" s="241"/>
      <c r="K12" s="242"/>
      <c r="L12" s="242"/>
      <c r="M12" s="242"/>
      <c r="N12" s="242"/>
      <c r="O12" s="242"/>
      <c r="P12" s="242"/>
      <c r="Q12" s="243" t="s">
        <v>301</v>
      </c>
      <c r="R12" s="244"/>
      <c r="S12" s="244"/>
      <c r="T12" s="244" t="s">
        <v>302</v>
      </c>
      <c r="U12" s="244"/>
      <c r="V12" s="244"/>
    </row>
    <row r="13" spans="1:22" ht="51" customHeight="1">
      <c r="A13" s="15"/>
      <c r="B13" s="223">
        <f>1+B11</f>
        <v>7</v>
      </c>
      <c r="C13" s="224" t="str">
        <f>+$C$6</f>
        <v>Girls</v>
      </c>
      <c r="D13" s="225">
        <v>50</v>
      </c>
      <c r="E13" s="224" t="str">
        <f t="shared" si="0"/>
        <v>yard</v>
      </c>
      <c r="F13" s="225" t="s">
        <v>240</v>
      </c>
      <c r="G13" s="224"/>
      <c r="H13" s="214"/>
      <c r="I13" s="215"/>
      <c r="J13" s="220"/>
      <c r="K13" s="19"/>
      <c r="L13" s="20"/>
      <c r="M13" s="21"/>
      <c r="N13" s="20"/>
      <c r="O13" s="20"/>
      <c r="P13" s="21"/>
      <c r="Q13" s="20"/>
      <c r="R13" s="20"/>
      <c r="S13" s="21"/>
      <c r="T13" s="20"/>
      <c r="U13" s="20"/>
      <c r="V13" s="21"/>
    </row>
    <row r="14" spans="1:22" ht="51" customHeight="1">
      <c r="A14" s="15"/>
      <c r="B14" s="229">
        <f>1+B13</f>
        <v>8</v>
      </c>
      <c r="C14" s="227" t="str">
        <f>+$C$7</f>
        <v>Boys</v>
      </c>
      <c r="D14" s="227">
        <f>+D13</f>
        <v>50</v>
      </c>
      <c r="E14" s="227" t="str">
        <f t="shared" si="0"/>
        <v>yard</v>
      </c>
      <c r="F14" s="227" t="str">
        <f>+F13</f>
        <v>Freestyle</v>
      </c>
      <c r="G14" s="227"/>
      <c r="H14" s="216"/>
      <c r="I14" s="217"/>
      <c r="J14" s="221"/>
      <c r="K14" s="120"/>
      <c r="L14" s="118"/>
      <c r="M14" s="119"/>
      <c r="N14" s="118"/>
      <c r="O14" s="118"/>
      <c r="P14" s="119"/>
      <c r="Q14" s="118"/>
      <c r="R14" s="118"/>
      <c r="S14" s="119"/>
      <c r="T14" s="118"/>
      <c r="U14" s="118"/>
      <c r="V14" s="119"/>
    </row>
    <row r="15" spans="1:22" ht="36.75" customHeight="1">
      <c r="A15" s="15"/>
      <c r="B15" s="223" t="s">
        <v>285</v>
      </c>
      <c r="C15" s="224"/>
      <c r="D15" s="225"/>
      <c r="E15" s="225"/>
      <c r="F15" s="225" t="s">
        <v>247</v>
      </c>
      <c r="G15" s="224"/>
      <c r="H15" s="246"/>
      <c r="I15" s="247" t="s">
        <v>286</v>
      </c>
      <c r="J15" s="248"/>
      <c r="K15" s="19"/>
      <c r="L15" s="20"/>
      <c r="M15" s="232"/>
      <c r="N15" s="224"/>
      <c r="O15" s="224"/>
      <c r="P15" s="232"/>
      <c r="Q15" s="224"/>
      <c r="R15" s="224"/>
      <c r="S15" s="232"/>
      <c r="T15" s="20"/>
      <c r="U15" s="20"/>
      <c r="V15" s="21"/>
    </row>
    <row r="16" spans="1:22" ht="51" customHeight="1">
      <c r="A16" s="15"/>
      <c r="B16" s="223" t="s">
        <v>309</v>
      </c>
      <c r="C16" s="224" t="s">
        <v>236</v>
      </c>
      <c r="D16" s="225">
        <v>100</v>
      </c>
      <c r="E16" s="224" t="str">
        <f aca="true" t="shared" si="1" ref="E16:E31">+$E$6</f>
        <v>yard</v>
      </c>
      <c r="F16" s="225" t="s">
        <v>242</v>
      </c>
      <c r="G16" s="224"/>
      <c r="H16" s="214"/>
      <c r="I16" s="215"/>
      <c r="J16" s="220"/>
      <c r="K16" s="19"/>
      <c r="L16" s="20"/>
      <c r="M16" s="21"/>
      <c r="N16" s="20"/>
      <c r="O16" s="20"/>
      <c r="P16" s="21"/>
      <c r="Q16" s="20"/>
      <c r="R16" s="20"/>
      <c r="S16" s="21"/>
      <c r="T16" s="20"/>
      <c r="U16" s="20"/>
      <c r="V16" s="21"/>
    </row>
    <row r="17" spans="1:30" ht="51" customHeight="1">
      <c r="A17" s="15"/>
      <c r="B17" s="229" t="s">
        <v>287</v>
      </c>
      <c r="C17" s="228" t="str">
        <f>+$C$7</f>
        <v>Boys</v>
      </c>
      <c r="D17" s="228">
        <f>+D16</f>
        <v>100</v>
      </c>
      <c r="E17" s="228" t="str">
        <f t="shared" si="1"/>
        <v>yard</v>
      </c>
      <c r="F17" s="228" t="str">
        <f>+F16</f>
        <v>Butterfly</v>
      </c>
      <c r="G17" s="228"/>
      <c r="H17" s="214"/>
      <c r="I17" s="215"/>
      <c r="J17" s="220"/>
      <c r="K17" s="26"/>
      <c r="L17" s="27"/>
      <c r="M17" s="233"/>
      <c r="N17" s="27"/>
      <c r="O17" s="27"/>
      <c r="P17" s="233"/>
      <c r="Q17" s="27"/>
      <c r="R17" s="27"/>
      <c r="S17" s="233"/>
      <c r="T17" s="27"/>
      <c r="U17" s="27"/>
      <c r="V17" s="233"/>
      <c r="W17" s="15"/>
      <c r="X17" s="15"/>
      <c r="Y17" s="15"/>
      <c r="Z17" s="15"/>
      <c r="AA17" s="15"/>
      <c r="AB17" s="15"/>
      <c r="AC17" s="15"/>
      <c r="AD17" s="15"/>
    </row>
    <row r="18" spans="1:30" s="13" customFormat="1" ht="30" customHeight="1">
      <c r="A18" s="15"/>
      <c r="B18" s="239"/>
      <c r="C18" s="240" t="s">
        <v>305</v>
      </c>
      <c r="D18" s="239"/>
      <c r="E18" s="239"/>
      <c r="F18" s="239"/>
      <c r="G18" s="239"/>
      <c r="H18" s="241" t="s">
        <v>311</v>
      </c>
      <c r="I18" s="242"/>
      <c r="J18" s="241"/>
      <c r="K18" s="242"/>
      <c r="L18" s="242"/>
      <c r="M18" s="242"/>
      <c r="N18" s="242"/>
      <c r="O18" s="242"/>
      <c r="P18" s="242"/>
      <c r="Q18" s="243" t="s">
        <v>301</v>
      </c>
      <c r="R18" s="244"/>
      <c r="S18" s="244"/>
      <c r="T18" s="244" t="s">
        <v>302</v>
      </c>
      <c r="U18" s="244"/>
      <c r="V18" s="244"/>
      <c r="W18" s="15"/>
      <c r="X18" s="15"/>
      <c r="Y18" s="15"/>
      <c r="Z18" s="15"/>
      <c r="AA18" s="15"/>
      <c r="AB18" s="15"/>
      <c r="AC18" s="15"/>
      <c r="AD18" s="15"/>
    </row>
    <row r="19" spans="1:22" ht="51" customHeight="1">
      <c r="A19" s="15"/>
      <c r="B19" s="223" t="s">
        <v>288</v>
      </c>
      <c r="C19" s="224" t="str">
        <f>+$C$6</f>
        <v>Girls</v>
      </c>
      <c r="D19" s="225">
        <v>100</v>
      </c>
      <c r="E19" s="224" t="str">
        <f t="shared" si="1"/>
        <v>yard</v>
      </c>
      <c r="F19" s="225" t="s">
        <v>240</v>
      </c>
      <c r="G19" s="224"/>
      <c r="H19" s="214"/>
      <c r="I19" s="215"/>
      <c r="J19" s="220"/>
      <c r="K19" s="19"/>
      <c r="L19" s="20"/>
      <c r="M19" s="21"/>
      <c r="N19" s="20"/>
      <c r="O19" s="20"/>
      <c r="P19" s="21"/>
      <c r="Q19" s="20"/>
      <c r="R19" s="20"/>
      <c r="S19" s="21"/>
      <c r="T19" s="20"/>
      <c r="U19" s="20"/>
      <c r="V19" s="21"/>
    </row>
    <row r="20" spans="1:22" ht="51" customHeight="1">
      <c r="A20" s="15"/>
      <c r="B20" s="229" t="s">
        <v>289</v>
      </c>
      <c r="C20" s="227" t="str">
        <f>+$C$7</f>
        <v>Boys</v>
      </c>
      <c r="D20" s="227">
        <f>+D19</f>
        <v>100</v>
      </c>
      <c r="E20" s="227" t="str">
        <f t="shared" si="1"/>
        <v>yard</v>
      </c>
      <c r="F20" s="227" t="str">
        <f>+F19</f>
        <v>Freestyle</v>
      </c>
      <c r="G20" s="227"/>
      <c r="H20" s="216"/>
      <c r="I20" s="217"/>
      <c r="J20" s="221"/>
      <c r="K20" s="120"/>
      <c r="L20" s="118"/>
      <c r="M20" s="119"/>
      <c r="N20" s="118"/>
      <c r="O20" s="118"/>
      <c r="P20" s="119"/>
      <c r="Q20" s="118"/>
      <c r="R20" s="118"/>
      <c r="S20" s="119"/>
      <c r="T20" s="118"/>
      <c r="U20" s="118"/>
      <c r="V20" s="119"/>
    </row>
    <row r="21" spans="1:22" ht="51" customHeight="1">
      <c r="A21" s="15"/>
      <c r="B21" s="223" t="s">
        <v>290</v>
      </c>
      <c r="C21" s="224" t="str">
        <f>+$C$6</f>
        <v>Girls</v>
      </c>
      <c r="D21" s="225">
        <f>IF(E21="meter",400,500)</f>
        <v>500</v>
      </c>
      <c r="E21" s="224" t="str">
        <f t="shared" si="1"/>
        <v>yard</v>
      </c>
      <c r="F21" s="225" t="s">
        <v>240</v>
      </c>
      <c r="G21" s="224"/>
      <c r="H21" s="214"/>
      <c r="I21" s="215"/>
      <c r="J21" s="220"/>
      <c r="K21" s="19"/>
      <c r="L21" s="20"/>
      <c r="M21" s="21"/>
      <c r="N21" s="20"/>
      <c r="O21" s="20"/>
      <c r="P21" s="21"/>
      <c r="Q21" s="20"/>
      <c r="R21" s="20"/>
      <c r="S21" s="21"/>
      <c r="T21" s="20"/>
      <c r="U21" s="20"/>
      <c r="V21" s="21"/>
    </row>
    <row r="22" spans="1:22" ht="51" customHeight="1">
      <c r="A22" s="15"/>
      <c r="B22" s="229" t="s">
        <v>291</v>
      </c>
      <c r="C22" s="227" t="str">
        <f>+$C$7</f>
        <v>Boys</v>
      </c>
      <c r="D22" s="227">
        <f>+D21</f>
        <v>500</v>
      </c>
      <c r="E22" s="227" t="str">
        <f t="shared" si="1"/>
        <v>yard</v>
      </c>
      <c r="F22" s="227" t="str">
        <f>+F21</f>
        <v>Freestyle</v>
      </c>
      <c r="G22" s="227"/>
      <c r="H22" s="216"/>
      <c r="I22" s="217"/>
      <c r="J22" s="221"/>
      <c r="K22" s="120"/>
      <c r="L22" s="118"/>
      <c r="M22" s="119"/>
      <c r="N22" s="118"/>
      <c r="O22" s="118"/>
      <c r="P22" s="119"/>
      <c r="Q22" s="118"/>
      <c r="R22" s="118"/>
      <c r="S22" s="119"/>
      <c r="T22" s="118"/>
      <c r="U22" s="118"/>
      <c r="V22" s="119"/>
    </row>
    <row r="23" spans="1:22" ht="51" customHeight="1">
      <c r="A23" s="15"/>
      <c r="B23" s="223" t="s">
        <v>292</v>
      </c>
      <c r="C23" s="224" t="str">
        <f>+$C$6</f>
        <v>Girls</v>
      </c>
      <c r="D23" s="225">
        <v>200</v>
      </c>
      <c r="E23" s="224" t="str">
        <f t="shared" si="1"/>
        <v>yard</v>
      </c>
      <c r="F23" s="225" t="s">
        <v>243</v>
      </c>
      <c r="G23" s="224"/>
      <c r="H23" s="214"/>
      <c r="I23" s="215"/>
      <c r="J23" s="220"/>
      <c r="K23" s="19"/>
      <c r="L23" s="20"/>
      <c r="M23" s="21"/>
      <c r="N23" s="20"/>
      <c r="O23" s="20"/>
      <c r="P23" s="21"/>
      <c r="Q23" s="20"/>
      <c r="R23" s="20"/>
      <c r="S23" s="21"/>
      <c r="T23" s="20"/>
      <c r="U23" s="20"/>
      <c r="V23" s="21"/>
    </row>
    <row r="24" spans="1:30" ht="51.75" customHeight="1">
      <c r="A24" s="15"/>
      <c r="B24" s="226" t="s">
        <v>293</v>
      </c>
      <c r="C24" s="228" t="str">
        <f>+$C$7</f>
        <v>Boys</v>
      </c>
      <c r="D24" s="228">
        <f>+D23</f>
        <v>200</v>
      </c>
      <c r="E24" s="228" t="str">
        <f t="shared" si="1"/>
        <v>yard</v>
      </c>
      <c r="F24" s="228" t="str">
        <f>+F23</f>
        <v>Freestyle Relay</v>
      </c>
      <c r="G24" s="228"/>
      <c r="H24" s="214"/>
      <c r="I24" s="215"/>
      <c r="J24" s="220"/>
      <c r="K24" s="26"/>
      <c r="L24" s="27"/>
      <c r="M24" s="233"/>
      <c r="N24" s="27"/>
      <c r="O24" s="27"/>
      <c r="P24" s="233"/>
      <c r="Q24" s="27"/>
      <c r="R24" s="27"/>
      <c r="S24" s="233"/>
      <c r="T24" s="27"/>
      <c r="U24" s="27"/>
      <c r="V24" s="233"/>
      <c r="W24" s="15"/>
      <c r="X24" s="15"/>
      <c r="Y24" s="15"/>
      <c r="Z24" s="15"/>
      <c r="AA24" s="15"/>
      <c r="AB24" s="15"/>
      <c r="AC24" s="15"/>
      <c r="AD24" s="15"/>
    </row>
    <row r="25" spans="1:30" s="245" customFormat="1" ht="30" customHeight="1">
      <c r="A25" s="239"/>
      <c r="B25" s="239"/>
      <c r="C25" s="240" t="s">
        <v>305</v>
      </c>
      <c r="D25" s="239"/>
      <c r="E25" s="239"/>
      <c r="F25" s="239"/>
      <c r="G25" s="239"/>
      <c r="H25" s="241" t="s">
        <v>310</v>
      </c>
      <c r="I25" s="242"/>
      <c r="J25" s="241"/>
      <c r="K25" s="242"/>
      <c r="L25" s="242"/>
      <c r="M25" s="242"/>
      <c r="N25" s="242"/>
      <c r="O25" s="242"/>
      <c r="P25" s="242"/>
      <c r="Q25" s="243" t="s">
        <v>301</v>
      </c>
      <c r="R25" s="244"/>
      <c r="S25" s="244"/>
      <c r="T25" s="244" t="s">
        <v>302</v>
      </c>
      <c r="U25" s="244"/>
      <c r="V25" s="244"/>
      <c r="W25" s="239"/>
      <c r="X25" s="239"/>
      <c r="Y25" s="239"/>
      <c r="Z25" s="239"/>
      <c r="AA25" s="239"/>
      <c r="AB25" s="239"/>
      <c r="AC25" s="239"/>
      <c r="AD25" s="239"/>
    </row>
    <row r="26" spans="1:22" ht="51" customHeight="1">
      <c r="A26" s="15"/>
      <c r="B26" s="223" t="s">
        <v>294</v>
      </c>
      <c r="C26" s="224" t="str">
        <f>+$C$6</f>
        <v>Girls</v>
      </c>
      <c r="D26" s="225">
        <v>100</v>
      </c>
      <c r="E26" s="224" t="str">
        <f t="shared" si="1"/>
        <v>yard</v>
      </c>
      <c r="F26" s="225" t="s">
        <v>244</v>
      </c>
      <c r="G26" s="224"/>
      <c r="H26" s="214"/>
      <c r="I26" s="215"/>
      <c r="J26" s="220"/>
      <c r="K26" s="19"/>
      <c r="L26" s="20"/>
      <c r="M26" s="21"/>
      <c r="N26" s="20"/>
      <c r="O26" s="20"/>
      <c r="P26" s="21"/>
      <c r="Q26" s="20"/>
      <c r="R26" s="20"/>
      <c r="S26" s="21"/>
      <c r="T26" s="20"/>
      <c r="U26" s="20"/>
      <c r="V26" s="21"/>
    </row>
    <row r="27" spans="1:22" ht="51" customHeight="1">
      <c r="A27" s="15"/>
      <c r="B27" s="229" t="s">
        <v>295</v>
      </c>
      <c r="C27" s="227" t="str">
        <f>+$C$7</f>
        <v>Boys</v>
      </c>
      <c r="D27" s="227">
        <f>+D26</f>
        <v>100</v>
      </c>
      <c r="E27" s="227" t="str">
        <f t="shared" si="1"/>
        <v>yard</v>
      </c>
      <c r="F27" s="227" t="str">
        <f>+F26</f>
        <v>Backstroke</v>
      </c>
      <c r="G27" s="227"/>
      <c r="H27" s="216"/>
      <c r="I27" s="217"/>
      <c r="J27" s="221"/>
      <c r="K27" s="120"/>
      <c r="L27" s="118"/>
      <c r="M27" s="119"/>
      <c r="N27" s="118"/>
      <c r="O27" s="118"/>
      <c r="P27" s="119"/>
      <c r="Q27" s="118"/>
      <c r="R27" s="118"/>
      <c r="S27" s="119"/>
      <c r="T27" s="118"/>
      <c r="U27" s="118"/>
      <c r="V27" s="119"/>
    </row>
    <row r="28" spans="1:22" ht="51" customHeight="1">
      <c r="A28" s="15"/>
      <c r="B28" s="223" t="s">
        <v>296</v>
      </c>
      <c r="C28" s="224" t="str">
        <f>+$C$6</f>
        <v>Girls</v>
      </c>
      <c r="D28" s="225">
        <v>100</v>
      </c>
      <c r="E28" s="224" t="str">
        <f t="shared" si="1"/>
        <v>yard</v>
      </c>
      <c r="F28" s="225" t="s">
        <v>245</v>
      </c>
      <c r="G28" s="224"/>
      <c r="H28" s="214"/>
      <c r="I28" s="215"/>
      <c r="J28" s="220"/>
      <c r="K28" s="19"/>
      <c r="L28" s="20"/>
      <c r="M28" s="21"/>
      <c r="N28" s="20"/>
      <c r="O28" s="20"/>
      <c r="P28" s="21"/>
      <c r="Q28" s="20"/>
      <c r="R28" s="20"/>
      <c r="S28" s="21"/>
      <c r="T28" s="20"/>
      <c r="U28" s="20"/>
      <c r="V28" s="21"/>
    </row>
    <row r="29" spans="1:22" ht="51" customHeight="1">
      <c r="A29" s="15"/>
      <c r="B29" s="229" t="s">
        <v>297</v>
      </c>
      <c r="C29" s="227" t="str">
        <f>+$C$7</f>
        <v>Boys</v>
      </c>
      <c r="D29" s="227">
        <f>+D28</f>
        <v>100</v>
      </c>
      <c r="E29" s="227" t="str">
        <f t="shared" si="1"/>
        <v>yard</v>
      </c>
      <c r="F29" s="227" t="str">
        <f>+F28</f>
        <v>Breaststroke</v>
      </c>
      <c r="G29" s="227"/>
      <c r="H29" s="216"/>
      <c r="I29" s="217"/>
      <c r="J29" s="221"/>
      <c r="K29" s="120"/>
      <c r="L29" s="118"/>
      <c r="M29" s="119"/>
      <c r="N29" s="118"/>
      <c r="O29" s="118"/>
      <c r="P29" s="119"/>
      <c r="Q29" s="118"/>
      <c r="R29" s="118"/>
      <c r="S29" s="119"/>
      <c r="T29" s="118"/>
      <c r="U29" s="118"/>
      <c r="V29" s="119"/>
    </row>
    <row r="30" spans="1:22" ht="51" customHeight="1">
      <c r="A30" s="15"/>
      <c r="B30" s="223" t="s">
        <v>298</v>
      </c>
      <c r="C30" s="224" t="str">
        <f>+$C$6</f>
        <v>Girls</v>
      </c>
      <c r="D30" s="225">
        <v>400</v>
      </c>
      <c r="E30" s="224" t="str">
        <f t="shared" si="1"/>
        <v>yard</v>
      </c>
      <c r="F30" s="225" t="s">
        <v>243</v>
      </c>
      <c r="G30" s="224"/>
      <c r="H30" s="214"/>
      <c r="I30" s="215"/>
      <c r="J30" s="220"/>
      <c r="K30" s="19"/>
      <c r="L30" s="20"/>
      <c r="M30" s="21"/>
      <c r="N30" s="20"/>
      <c r="O30" s="20"/>
      <c r="P30" s="21"/>
      <c r="Q30" s="20"/>
      <c r="R30" s="20"/>
      <c r="S30" s="21"/>
      <c r="T30" s="20"/>
      <c r="U30" s="20"/>
      <c r="V30" s="21"/>
    </row>
    <row r="31" spans="1:22" ht="51.75" customHeight="1">
      <c r="A31" s="15"/>
      <c r="B31" s="230" t="s">
        <v>299</v>
      </c>
      <c r="C31" s="231" t="str">
        <f>+$C$7</f>
        <v>Boys</v>
      </c>
      <c r="D31" s="231">
        <f>+D30</f>
        <v>400</v>
      </c>
      <c r="E31" s="231" t="str">
        <f t="shared" si="1"/>
        <v>yard</v>
      </c>
      <c r="F31" s="231" t="str">
        <f>+F30</f>
        <v>Freestyle Relay</v>
      </c>
      <c r="G31" s="231"/>
      <c r="H31" s="218"/>
      <c r="I31" s="219"/>
      <c r="J31" s="222"/>
      <c r="K31" s="28"/>
      <c r="L31" s="29"/>
      <c r="M31" s="30"/>
      <c r="N31" s="29"/>
      <c r="O31" s="29"/>
      <c r="P31" s="30"/>
      <c r="Q31" s="29"/>
      <c r="R31" s="29"/>
      <c r="S31" s="30"/>
      <c r="T31" s="29"/>
      <c r="U31" s="29"/>
      <c r="V31" s="30"/>
    </row>
    <row r="32" spans="1:19" ht="7.5" customHeight="1">
      <c r="A32" s="15"/>
      <c r="B32" s="15"/>
      <c r="C32" s="15"/>
      <c r="D32" s="2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7" ht="30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30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30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0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30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30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30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30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30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30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30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30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30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30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30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50" r:id="rId2"/>
  <headerFooter alignWithMargins="0">
    <oddFooter>&amp;C&amp;D&amp;R&amp;F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1">
      <selection activeCell="C8" sqref="C8"/>
    </sheetView>
  </sheetViews>
  <sheetFormatPr defaultColWidth="9.125" defaultRowHeight="30" customHeight="1"/>
  <cols>
    <col min="1" max="1" width="3.125" style="11" customWidth="1"/>
    <col min="2" max="2" width="4.00390625" style="11" bestFit="1" customWidth="1"/>
    <col min="3" max="3" width="6.125" style="11" customWidth="1"/>
    <col min="4" max="4" width="5.125" style="11" bestFit="1" customWidth="1"/>
    <col min="5" max="5" width="6.00390625" style="11" bestFit="1" customWidth="1"/>
    <col min="6" max="7" width="9.125" style="11" customWidth="1"/>
    <col min="8" max="8" width="8.50390625" style="11" customWidth="1"/>
    <col min="9" max="16" width="8.25390625" style="11" customWidth="1"/>
    <col min="17" max="16384" width="9.125" style="11" customWidth="1"/>
  </cols>
  <sheetData>
    <row r="1" spans="1:17" ht="18" customHeight="1">
      <c r="A1" s="15"/>
      <c r="B1" s="125" t="s">
        <v>3</v>
      </c>
      <c r="C1" s="15"/>
      <c r="E1" s="15"/>
      <c r="F1" s="15"/>
      <c r="G1" s="15"/>
      <c r="H1" s="15"/>
      <c r="I1" s="15"/>
      <c r="K1" s="31" t="s">
        <v>117</v>
      </c>
      <c r="L1" s="19"/>
      <c r="M1" s="20"/>
      <c r="N1" s="20"/>
      <c r="O1" s="20"/>
      <c r="P1" s="21"/>
      <c r="Q1" s="15"/>
    </row>
    <row r="2" spans="1:17" ht="18" customHeight="1">
      <c r="A2" s="15"/>
      <c r="B2" s="117" t="s">
        <v>234</v>
      </c>
      <c r="C2" s="15"/>
      <c r="E2" s="19"/>
      <c r="F2" s="20"/>
      <c r="G2" s="20"/>
      <c r="H2" s="21"/>
      <c r="I2" s="15"/>
      <c r="K2" s="31" t="s">
        <v>118</v>
      </c>
      <c r="L2" s="19"/>
      <c r="M2" s="20"/>
      <c r="N2" s="20"/>
      <c r="O2" s="20"/>
      <c r="P2" s="21"/>
      <c r="Q2" s="15"/>
    </row>
    <row r="3" spans="1:17" ht="18" customHeight="1">
      <c r="A3" s="15"/>
      <c r="B3" s="117" t="s">
        <v>2</v>
      </c>
      <c r="C3" s="15"/>
      <c r="E3" s="19"/>
      <c r="F3" s="20"/>
      <c r="G3" s="20"/>
      <c r="H3" s="21"/>
      <c r="I3" s="15"/>
      <c r="K3" s="31" t="s">
        <v>119</v>
      </c>
      <c r="L3" s="159"/>
      <c r="M3" s="20"/>
      <c r="N3" s="20"/>
      <c r="O3" s="20"/>
      <c r="P3" s="21"/>
      <c r="Q3" s="15"/>
    </row>
    <row r="4" spans="1:17" ht="18" customHeight="1">
      <c r="A4" s="15"/>
      <c r="B4" s="117" t="s">
        <v>4</v>
      </c>
      <c r="C4" s="15"/>
      <c r="E4" s="19"/>
      <c r="F4" s="20"/>
      <c r="G4" s="20"/>
      <c r="H4" s="21"/>
      <c r="I4" s="15"/>
      <c r="K4" s="31" t="s">
        <v>65</v>
      </c>
      <c r="L4" s="19"/>
      <c r="M4" s="20"/>
      <c r="N4" s="20"/>
      <c r="O4" s="20"/>
      <c r="P4" s="160" t="s">
        <v>72</v>
      </c>
      <c r="Q4" s="15"/>
    </row>
    <row r="5" spans="1:17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" customHeight="1">
      <c r="A6" s="15"/>
      <c r="B6" s="15"/>
      <c r="C6" s="117" t="s">
        <v>194</v>
      </c>
      <c r="D6" s="15"/>
      <c r="E6" s="15"/>
      <c r="F6" s="15"/>
      <c r="G6" s="15"/>
      <c r="H6" s="117" t="s">
        <v>190</v>
      </c>
      <c r="I6" s="15"/>
      <c r="J6" s="117" t="s">
        <v>250</v>
      </c>
      <c r="K6" s="15"/>
      <c r="L6" s="15"/>
      <c r="M6" s="15"/>
      <c r="N6" s="15"/>
      <c r="O6" s="15"/>
      <c r="P6" s="15"/>
      <c r="Q6" s="15"/>
    </row>
    <row r="7" spans="1:17" ht="24.75" customHeight="1">
      <c r="A7" s="15"/>
      <c r="B7" s="19">
        <v>1</v>
      </c>
      <c r="C7" s="25" t="s">
        <v>236</v>
      </c>
      <c r="D7" s="25">
        <v>200</v>
      </c>
      <c r="E7" s="25" t="s">
        <v>246</v>
      </c>
      <c r="F7" s="25" t="s">
        <v>239</v>
      </c>
      <c r="G7" s="20"/>
      <c r="H7" s="19"/>
      <c r="I7" s="20"/>
      <c r="J7" s="20"/>
      <c r="K7" s="20"/>
      <c r="L7" s="20"/>
      <c r="M7" s="20"/>
      <c r="N7" s="20"/>
      <c r="O7" s="20"/>
      <c r="P7" s="21"/>
      <c r="Q7" s="15"/>
    </row>
    <row r="8" spans="1:17" ht="24.75" customHeight="1">
      <c r="A8" s="15"/>
      <c r="B8" s="26">
        <f aca="true" t="shared" si="0" ref="B8:B30">1+B7</f>
        <v>2</v>
      </c>
      <c r="C8" s="88" t="str">
        <f>IF(C7="Boys","Girls","Boys")</f>
        <v>Boys</v>
      </c>
      <c r="D8" s="27">
        <f>+D7</f>
        <v>200</v>
      </c>
      <c r="E8" s="27" t="str">
        <f aca="true" t="shared" si="1" ref="E8:E14">+$E$7</f>
        <v>meter</v>
      </c>
      <c r="F8" s="27" t="str">
        <f>+F7</f>
        <v>Medley Relay</v>
      </c>
      <c r="G8" s="27"/>
      <c r="H8" s="120"/>
      <c r="I8" s="118"/>
      <c r="J8" s="118"/>
      <c r="K8" s="118"/>
      <c r="L8" s="118"/>
      <c r="M8" s="118"/>
      <c r="N8" s="118"/>
      <c r="O8" s="118"/>
      <c r="P8" s="119"/>
      <c r="Q8" s="15"/>
    </row>
    <row r="9" spans="1:17" ht="24.75" customHeight="1">
      <c r="A9" s="15"/>
      <c r="B9" s="19">
        <f t="shared" si="0"/>
        <v>3</v>
      </c>
      <c r="C9" s="20" t="str">
        <f>+$C$7</f>
        <v>Girls</v>
      </c>
      <c r="D9" s="25">
        <v>200</v>
      </c>
      <c r="E9" s="20" t="str">
        <f t="shared" si="1"/>
        <v>meter</v>
      </c>
      <c r="F9" s="25" t="s">
        <v>240</v>
      </c>
      <c r="G9" s="20"/>
      <c r="H9" s="19"/>
      <c r="I9" s="20"/>
      <c r="J9" s="20"/>
      <c r="K9" s="20"/>
      <c r="L9" s="20"/>
      <c r="M9" s="20"/>
      <c r="N9" s="20"/>
      <c r="O9" s="20"/>
      <c r="P9" s="21"/>
      <c r="Q9" s="15"/>
    </row>
    <row r="10" spans="1:17" ht="24.75" customHeight="1">
      <c r="A10" s="15"/>
      <c r="B10" s="120">
        <f t="shared" si="0"/>
        <v>4</v>
      </c>
      <c r="C10" s="118" t="str">
        <f>+$C$8</f>
        <v>Boys</v>
      </c>
      <c r="D10" s="118">
        <f>+D9</f>
        <v>200</v>
      </c>
      <c r="E10" s="118" t="str">
        <f t="shared" si="1"/>
        <v>meter</v>
      </c>
      <c r="F10" s="118" t="str">
        <f>+F9</f>
        <v>Freestyle</v>
      </c>
      <c r="G10" s="118"/>
      <c r="H10" s="120"/>
      <c r="I10" s="118"/>
      <c r="J10" s="118"/>
      <c r="K10" s="118"/>
      <c r="L10" s="118"/>
      <c r="M10" s="118"/>
      <c r="N10" s="118"/>
      <c r="O10" s="118"/>
      <c r="P10" s="119"/>
      <c r="Q10" s="15"/>
    </row>
    <row r="11" spans="1:17" ht="24.75" customHeight="1">
      <c r="A11" s="15"/>
      <c r="B11" s="19">
        <f t="shared" si="0"/>
        <v>5</v>
      </c>
      <c r="C11" s="20" t="str">
        <f>+$C$7</f>
        <v>Girls</v>
      </c>
      <c r="D11" s="25">
        <v>200</v>
      </c>
      <c r="E11" s="20" t="str">
        <f t="shared" si="1"/>
        <v>meter</v>
      </c>
      <c r="F11" s="25" t="s">
        <v>241</v>
      </c>
      <c r="G11" s="20"/>
      <c r="H11" s="19"/>
      <c r="I11" s="20"/>
      <c r="J11" s="20"/>
      <c r="K11" s="20"/>
      <c r="L11" s="20"/>
      <c r="M11" s="20"/>
      <c r="N11" s="20"/>
      <c r="O11" s="20"/>
      <c r="P11" s="21"/>
      <c r="Q11" s="15"/>
    </row>
    <row r="12" spans="1:17" ht="24.75" customHeight="1">
      <c r="A12" s="15"/>
      <c r="B12" s="120">
        <f t="shared" si="0"/>
        <v>6</v>
      </c>
      <c r="C12" s="118" t="str">
        <f>+$C$8</f>
        <v>Boys</v>
      </c>
      <c r="D12" s="118">
        <f>+D11</f>
        <v>200</v>
      </c>
      <c r="E12" s="118" t="str">
        <f t="shared" si="1"/>
        <v>meter</v>
      </c>
      <c r="F12" s="118" t="str">
        <f>+F11</f>
        <v>Individual Medley</v>
      </c>
      <c r="G12" s="118"/>
      <c r="H12" s="120"/>
      <c r="I12" s="118"/>
      <c r="J12" s="118"/>
      <c r="K12" s="118"/>
      <c r="L12" s="118"/>
      <c r="M12" s="118"/>
      <c r="N12" s="118"/>
      <c r="O12" s="118"/>
      <c r="P12" s="119"/>
      <c r="Q12" s="15"/>
    </row>
    <row r="13" spans="1:17" ht="24.75" customHeight="1">
      <c r="A13" s="15"/>
      <c r="B13" s="19">
        <f t="shared" si="0"/>
        <v>7</v>
      </c>
      <c r="C13" s="20" t="str">
        <f>+$C$7</f>
        <v>Girls</v>
      </c>
      <c r="D13" s="25">
        <v>50</v>
      </c>
      <c r="E13" s="20" t="str">
        <f t="shared" si="1"/>
        <v>meter</v>
      </c>
      <c r="F13" s="25" t="s">
        <v>240</v>
      </c>
      <c r="G13" s="20"/>
      <c r="H13" s="19"/>
      <c r="I13" s="20"/>
      <c r="J13" s="20"/>
      <c r="K13" s="20"/>
      <c r="L13" s="20"/>
      <c r="M13" s="20"/>
      <c r="N13" s="20"/>
      <c r="O13" s="20"/>
      <c r="P13" s="21"/>
      <c r="Q13" s="15"/>
    </row>
    <row r="14" spans="1:17" ht="24.75" customHeight="1">
      <c r="A14" s="15"/>
      <c r="B14" s="120">
        <f t="shared" si="0"/>
        <v>8</v>
      </c>
      <c r="C14" s="118" t="str">
        <f>+$C$8</f>
        <v>Boys</v>
      </c>
      <c r="D14" s="118">
        <f>+D13</f>
        <v>50</v>
      </c>
      <c r="E14" s="118" t="str">
        <f t="shared" si="1"/>
        <v>meter</v>
      </c>
      <c r="F14" s="118" t="str">
        <f>+F13</f>
        <v>Freestyle</v>
      </c>
      <c r="G14" s="118"/>
      <c r="H14" s="120"/>
      <c r="I14" s="118"/>
      <c r="J14" s="118"/>
      <c r="K14" s="118"/>
      <c r="L14" s="118"/>
      <c r="M14" s="118"/>
      <c r="N14" s="118"/>
      <c r="O14" s="118"/>
      <c r="P14" s="119"/>
      <c r="Q14" s="15"/>
    </row>
    <row r="15" spans="1:17" ht="24.75" customHeight="1">
      <c r="A15" s="15"/>
      <c r="B15" s="19">
        <f t="shared" si="0"/>
        <v>9</v>
      </c>
      <c r="C15" s="20" t="str">
        <f>+$C$7</f>
        <v>Girls</v>
      </c>
      <c r="D15" s="25">
        <v>1</v>
      </c>
      <c r="E15" s="25" t="s">
        <v>246</v>
      </c>
      <c r="F15" s="25" t="s">
        <v>247</v>
      </c>
      <c r="G15" s="20"/>
      <c r="H15" s="19"/>
      <c r="I15" s="20"/>
      <c r="J15" s="20"/>
      <c r="K15" s="20"/>
      <c r="L15" s="20"/>
      <c r="M15" s="20"/>
      <c r="N15" s="20"/>
      <c r="O15" s="20"/>
      <c r="P15" s="21"/>
      <c r="Q15" s="15"/>
    </row>
    <row r="16" spans="1:17" ht="24.75" customHeight="1">
      <c r="A16" s="15"/>
      <c r="B16" s="120">
        <f t="shared" si="0"/>
        <v>10</v>
      </c>
      <c r="C16" s="118" t="str">
        <f>+$C$8</f>
        <v>Boys</v>
      </c>
      <c r="D16" s="118">
        <f>+D15</f>
        <v>1</v>
      </c>
      <c r="E16" s="118" t="str">
        <f>+E15</f>
        <v>meter</v>
      </c>
      <c r="F16" s="118" t="str">
        <f>+F15</f>
        <v>Diving</v>
      </c>
      <c r="G16" s="118"/>
      <c r="H16" s="120"/>
      <c r="I16" s="118" t="s">
        <v>204</v>
      </c>
      <c r="J16" s="118"/>
      <c r="K16" s="118"/>
      <c r="L16" s="118"/>
      <c r="M16" s="118"/>
      <c r="N16" s="118"/>
      <c r="O16" s="118"/>
      <c r="P16" s="119"/>
      <c r="Q16" s="15"/>
    </row>
    <row r="17" spans="1:17" ht="24.75" customHeight="1">
      <c r="A17" s="15"/>
      <c r="B17" s="19">
        <f t="shared" si="0"/>
        <v>11</v>
      </c>
      <c r="C17" s="20" t="str">
        <f>+$C$7</f>
        <v>Girls</v>
      </c>
      <c r="D17" s="25">
        <v>100</v>
      </c>
      <c r="E17" s="20" t="str">
        <f aca="true" t="shared" si="2" ref="E17:E30">+$E$7</f>
        <v>meter</v>
      </c>
      <c r="F17" s="25" t="s">
        <v>242</v>
      </c>
      <c r="G17" s="20"/>
      <c r="H17" s="19"/>
      <c r="I17" s="20"/>
      <c r="J17" s="20"/>
      <c r="K17" s="20"/>
      <c r="L17" s="20"/>
      <c r="M17" s="20"/>
      <c r="N17" s="20"/>
      <c r="O17" s="20"/>
      <c r="P17" s="21"/>
      <c r="Q17" s="15"/>
    </row>
    <row r="18" spans="1:17" ht="24.75" customHeight="1">
      <c r="A18" s="15"/>
      <c r="B18" s="120">
        <f t="shared" si="0"/>
        <v>12</v>
      </c>
      <c r="C18" s="118" t="str">
        <f>+$C$8</f>
        <v>Boys</v>
      </c>
      <c r="D18" s="118">
        <f>+D17</f>
        <v>100</v>
      </c>
      <c r="E18" s="118" t="str">
        <f t="shared" si="2"/>
        <v>meter</v>
      </c>
      <c r="F18" s="118" t="str">
        <f>+F17</f>
        <v>Butterfly</v>
      </c>
      <c r="G18" s="118"/>
      <c r="H18" s="120"/>
      <c r="I18" s="118"/>
      <c r="J18" s="118"/>
      <c r="K18" s="118"/>
      <c r="L18" s="118"/>
      <c r="M18" s="118"/>
      <c r="N18" s="118"/>
      <c r="O18" s="118"/>
      <c r="P18" s="119"/>
      <c r="Q18" s="15"/>
    </row>
    <row r="19" spans="1:17" ht="24.75" customHeight="1">
      <c r="A19" s="15"/>
      <c r="B19" s="19">
        <f t="shared" si="0"/>
        <v>13</v>
      </c>
      <c r="C19" s="20" t="str">
        <f>+$C$7</f>
        <v>Girls</v>
      </c>
      <c r="D19" s="25">
        <v>100</v>
      </c>
      <c r="E19" s="20" t="str">
        <f t="shared" si="2"/>
        <v>meter</v>
      </c>
      <c r="F19" s="25" t="s">
        <v>240</v>
      </c>
      <c r="G19" s="20"/>
      <c r="H19" s="19"/>
      <c r="I19" s="20"/>
      <c r="J19" s="20"/>
      <c r="K19" s="20"/>
      <c r="L19" s="20"/>
      <c r="M19" s="20"/>
      <c r="N19" s="20"/>
      <c r="O19" s="20"/>
      <c r="P19" s="21"/>
      <c r="Q19" s="15"/>
    </row>
    <row r="20" spans="1:17" ht="24.75" customHeight="1">
      <c r="A20" s="15"/>
      <c r="B20" s="120">
        <f t="shared" si="0"/>
        <v>14</v>
      </c>
      <c r="C20" s="118" t="str">
        <f>+$C$8</f>
        <v>Boys</v>
      </c>
      <c r="D20" s="118">
        <f>+D19</f>
        <v>100</v>
      </c>
      <c r="E20" s="118" t="str">
        <f t="shared" si="2"/>
        <v>meter</v>
      </c>
      <c r="F20" s="118" t="str">
        <f>+F19</f>
        <v>Freestyle</v>
      </c>
      <c r="G20" s="118"/>
      <c r="H20" s="120"/>
      <c r="I20" s="118"/>
      <c r="J20" s="118"/>
      <c r="K20" s="118"/>
      <c r="L20" s="118"/>
      <c r="M20" s="118"/>
      <c r="N20" s="118"/>
      <c r="O20" s="118"/>
      <c r="P20" s="119"/>
      <c r="Q20" s="15"/>
    </row>
    <row r="21" spans="1:17" ht="24.75" customHeight="1">
      <c r="A21" s="15"/>
      <c r="B21" s="19">
        <f t="shared" si="0"/>
        <v>15</v>
      </c>
      <c r="C21" s="20" t="str">
        <f>+$C$7</f>
        <v>Girls</v>
      </c>
      <c r="D21" s="25">
        <f>IF(E21="meter",400,500)</f>
        <v>400</v>
      </c>
      <c r="E21" s="20" t="str">
        <f t="shared" si="2"/>
        <v>meter</v>
      </c>
      <c r="F21" s="25" t="s">
        <v>240</v>
      </c>
      <c r="G21" s="20"/>
      <c r="H21" s="19"/>
      <c r="I21" s="20"/>
      <c r="J21" s="20"/>
      <c r="K21" s="20"/>
      <c r="L21" s="20"/>
      <c r="M21" s="20"/>
      <c r="N21" s="20"/>
      <c r="O21" s="20"/>
      <c r="P21" s="21"/>
      <c r="Q21" s="15"/>
    </row>
    <row r="22" spans="1:17" ht="24.75" customHeight="1">
      <c r="A22" s="15"/>
      <c r="B22" s="120">
        <f t="shared" si="0"/>
        <v>16</v>
      </c>
      <c r="C22" s="118" t="str">
        <f>+$C$8</f>
        <v>Boys</v>
      </c>
      <c r="D22" s="118">
        <f>+D21</f>
        <v>400</v>
      </c>
      <c r="E22" s="118" t="str">
        <f t="shared" si="2"/>
        <v>meter</v>
      </c>
      <c r="F22" s="118" t="str">
        <f>+F21</f>
        <v>Freestyle</v>
      </c>
      <c r="G22" s="118"/>
      <c r="H22" s="120"/>
      <c r="I22" s="118"/>
      <c r="J22" s="118"/>
      <c r="K22" s="118"/>
      <c r="L22" s="118"/>
      <c r="M22" s="118"/>
      <c r="N22" s="118"/>
      <c r="O22" s="118"/>
      <c r="P22" s="119"/>
      <c r="Q22" s="15"/>
    </row>
    <row r="23" spans="1:17" ht="24.75" customHeight="1">
      <c r="A23" s="15"/>
      <c r="B23" s="19">
        <f t="shared" si="0"/>
        <v>17</v>
      </c>
      <c r="C23" s="20" t="str">
        <f>+$C$7</f>
        <v>Girls</v>
      </c>
      <c r="D23" s="25">
        <v>200</v>
      </c>
      <c r="E23" s="20" t="str">
        <f t="shared" si="2"/>
        <v>meter</v>
      </c>
      <c r="F23" s="25" t="s">
        <v>243</v>
      </c>
      <c r="G23" s="20"/>
      <c r="H23" s="19"/>
      <c r="I23" s="20"/>
      <c r="J23" s="20"/>
      <c r="K23" s="20"/>
      <c r="L23" s="20"/>
      <c r="M23" s="20"/>
      <c r="N23" s="20"/>
      <c r="O23" s="20"/>
      <c r="P23" s="21"/>
      <c r="Q23" s="15"/>
    </row>
    <row r="24" spans="1:17" ht="24.75" customHeight="1">
      <c r="A24" s="15"/>
      <c r="B24" s="120">
        <f t="shared" si="0"/>
        <v>18</v>
      </c>
      <c r="C24" s="118" t="str">
        <f>+$C$8</f>
        <v>Boys</v>
      </c>
      <c r="D24" s="118">
        <f>+D23</f>
        <v>200</v>
      </c>
      <c r="E24" s="118" t="str">
        <f t="shared" si="2"/>
        <v>meter</v>
      </c>
      <c r="F24" s="118" t="str">
        <f>+F23</f>
        <v>Freestyle Relay</v>
      </c>
      <c r="G24" s="118"/>
      <c r="H24" s="120"/>
      <c r="I24" s="118"/>
      <c r="J24" s="118"/>
      <c r="K24" s="118"/>
      <c r="L24" s="118"/>
      <c r="M24" s="118"/>
      <c r="N24" s="118"/>
      <c r="O24" s="118"/>
      <c r="P24" s="119"/>
      <c r="Q24" s="15"/>
    </row>
    <row r="25" spans="1:17" ht="24.75" customHeight="1">
      <c r="A25" s="15"/>
      <c r="B25" s="19">
        <f t="shared" si="0"/>
        <v>19</v>
      </c>
      <c r="C25" s="20" t="str">
        <f>+$C$7</f>
        <v>Girls</v>
      </c>
      <c r="D25" s="25">
        <v>100</v>
      </c>
      <c r="E25" s="20" t="str">
        <f t="shared" si="2"/>
        <v>meter</v>
      </c>
      <c r="F25" s="25" t="s">
        <v>244</v>
      </c>
      <c r="G25" s="20"/>
      <c r="H25" s="19"/>
      <c r="I25" s="20"/>
      <c r="J25" s="20"/>
      <c r="K25" s="20"/>
      <c r="L25" s="20"/>
      <c r="M25" s="20"/>
      <c r="N25" s="20"/>
      <c r="O25" s="20"/>
      <c r="P25" s="21"/>
      <c r="Q25" s="15"/>
    </row>
    <row r="26" spans="1:17" ht="24.75" customHeight="1">
      <c r="A26" s="15"/>
      <c r="B26" s="120">
        <f t="shared" si="0"/>
        <v>20</v>
      </c>
      <c r="C26" s="118" t="str">
        <f>+$C$8</f>
        <v>Boys</v>
      </c>
      <c r="D26" s="118">
        <f>+D25</f>
        <v>100</v>
      </c>
      <c r="E26" s="118" t="str">
        <f t="shared" si="2"/>
        <v>meter</v>
      </c>
      <c r="F26" s="118" t="str">
        <f>+F25</f>
        <v>Backstroke</v>
      </c>
      <c r="G26" s="118"/>
      <c r="H26" s="120"/>
      <c r="I26" s="118"/>
      <c r="J26" s="118"/>
      <c r="K26" s="118"/>
      <c r="L26" s="118"/>
      <c r="M26" s="118"/>
      <c r="N26" s="118"/>
      <c r="O26" s="118"/>
      <c r="P26" s="119"/>
      <c r="Q26" s="15"/>
    </row>
    <row r="27" spans="1:17" ht="24.75" customHeight="1">
      <c r="A27" s="15"/>
      <c r="B27" s="19">
        <f t="shared" si="0"/>
        <v>21</v>
      </c>
      <c r="C27" s="20" t="str">
        <f>+$C$7</f>
        <v>Girls</v>
      </c>
      <c r="D27" s="25">
        <v>100</v>
      </c>
      <c r="E27" s="20" t="str">
        <f t="shared" si="2"/>
        <v>meter</v>
      </c>
      <c r="F27" s="25" t="s">
        <v>245</v>
      </c>
      <c r="G27" s="20"/>
      <c r="H27" s="19"/>
      <c r="I27" s="20"/>
      <c r="J27" s="20"/>
      <c r="K27" s="20"/>
      <c r="L27" s="20"/>
      <c r="M27" s="20"/>
      <c r="N27" s="20"/>
      <c r="O27" s="20"/>
      <c r="P27" s="21"/>
      <c r="Q27" s="15"/>
    </row>
    <row r="28" spans="1:17" ht="24.75" customHeight="1">
      <c r="A28" s="15"/>
      <c r="B28" s="120">
        <f t="shared" si="0"/>
        <v>22</v>
      </c>
      <c r="C28" s="118" t="str">
        <f>+$C$8</f>
        <v>Boys</v>
      </c>
      <c r="D28" s="118">
        <f>+D27</f>
        <v>100</v>
      </c>
      <c r="E28" s="118" t="str">
        <f t="shared" si="2"/>
        <v>meter</v>
      </c>
      <c r="F28" s="118" t="str">
        <f>+F27</f>
        <v>Breaststroke</v>
      </c>
      <c r="G28" s="118"/>
      <c r="H28" s="120"/>
      <c r="I28" s="118"/>
      <c r="J28" s="118"/>
      <c r="K28" s="118"/>
      <c r="L28" s="118"/>
      <c r="M28" s="118"/>
      <c r="N28" s="118"/>
      <c r="O28" s="118"/>
      <c r="P28" s="119"/>
      <c r="Q28" s="15"/>
    </row>
    <row r="29" spans="1:17" ht="24.75" customHeight="1">
      <c r="A29" s="15"/>
      <c r="B29" s="19">
        <f t="shared" si="0"/>
        <v>23</v>
      </c>
      <c r="C29" s="20" t="str">
        <f>+$C$7</f>
        <v>Girls</v>
      </c>
      <c r="D29" s="25">
        <v>400</v>
      </c>
      <c r="E29" s="20" t="str">
        <f t="shared" si="2"/>
        <v>meter</v>
      </c>
      <c r="F29" s="25" t="s">
        <v>243</v>
      </c>
      <c r="G29" s="20"/>
      <c r="H29" s="19"/>
      <c r="I29" s="20"/>
      <c r="J29" s="20"/>
      <c r="K29" s="20"/>
      <c r="L29" s="20"/>
      <c r="M29" s="20"/>
      <c r="N29" s="20"/>
      <c r="O29" s="20"/>
      <c r="P29" s="21"/>
      <c r="Q29" s="15"/>
    </row>
    <row r="30" spans="1:17" ht="24.75" customHeight="1">
      <c r="A30" s="15"/>
      <c r="B30" s="28">
        <f t="shared" si="0"/>
        <v>24</v>
      </c>
      <c r="C30" s="29" t="str">
        <f>+$C$8</f>
        <v>Boys</v>
      </c>
      <c r="D30" s="29">
        <f>+D29</f>
        <v>400</v>
      </c>
      <c r="E30" s="29" t="str">
        <f t="shared" si="2"/>
        <v>meter</v>
      </c>
      <c r="F30" s="29" t="str">
        <f>+F29</f>
        <v>Freestyle Relay</v>
      </c>
      <c r="G30" s="29"/>
      <c r="H30" s="28"/>
      <c r="I30" s="29"/>
      <c r="J30" s="29"/>
      <c r="K30" s="29"/>
      <c r="L30" s="29"/>
      <c r="M30" s="29"/>
      <c r="N30" s="29"/>
      <c r="O30" s="29"/>
      <c r="P30" s="30"/>
      <c r="Q30" s="15"/>
    </row>
    <row r="31" spans="1:17" ht="7.5" customHeight="1">
      <c r="A31" s="15"/>
      <c r="B31" s="15"/>
      <c r="C31" s="15"/>
      <c r="D31" s="2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23.25" customHeight="1">
      <c r="A32" s="15"/>
      <c r="B32" s="15"/>
      <c r="C32" s="15"/>
      <c r="D32" s="15"/>
      <c r="E32" s="15"/>
      <c r="F32" s="15"/>
      <c r="G32" s="31" t="s">
        <v>1</v>
      </c>
      <c r="H32" s="19"/>
      <c r="I32" s="20"/>
      <c r="J32" s="21"/>
      <c r="K32" s="15"/>
      <c r="L32" s="15"/>
      <c r="M32" s="31" t="s">
        <v>0</v>
      </c>
      <c r="N32" s="19"/>
      <c r="O32" s="20"/>
      <c r="P32" s="21"/>
      <c r="Q32" s="15"/>
    </row>
    <row r="33" spans="1:17" ht="9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 customHeight="1">
      <c r="A34" s="15"/>
      <c r="B34" s="125" t="s">
        <v>235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 customHeight="1">
      <c r="A35" s="15"/>
      <c r="B35" s="121" t="s">
        <v>63</v>
      </c>
      <c r="C35" s="20"/>
      <c r="D35" s="20"/>
      <c r="E35" s="20"/>
      <c r="F35" s="21"/>
      <c r="G35" s="122" t="s">
        <v>193</v>
      </c>
      <c r="H35" s="20"/>
      <c r="I35" s="123" t="s">
        <v>205</v>
      </c>
      <c r="J35" s="21"/>
      <c r="K35" s="19"/>
      <c r="L35" s="20"/>
      <c r="M35" s="124" t="s">
        <v>206</v>
      </c>
      <c r="N35" s="20"/>
      <c r="O35" s="20"/>
      <c r="P35" s="122" t="s">
        <v>212</v>
      </c>
      <c r="Q35" s="15"/>
    </row>
    <row r="36" spans="1:17" ht="24" customHeight="1">
      <c r="A36" s="15"/>
      <c r="B36" s="19"/>
      <c r="C36" s="20"/>
      <c r="D36" s="20"/>
      <c r="E36" s="20"/>
      <c r="F36" s="21"/>
      <c r="G36" s="22"/>
      <c r="H36" s="19"/>
      <c r="I36" s="20"/>
      <c r="J36" s="21"/>
      <c r="K36" s="19"/>
      <c r="L36" s="20"/>
      <c r="M36" s="20"/>
      <c r="N36" s="20"/>
      <c r="O36" s="20"/>
      <c r="P36" s="22"/>
      <c r="Q36" s="15"/>
    </row>
    <row r="37" spans="1:17" ht="24" customHeight="1">
      <c r="A37" s="15"/>
      <c r="B37" s="19"/>
      <c r="C37" s="20"/>
      <c r="D37" s="20"/>
      <c r="E37" s="20"/>
      <c r="F37" s="21"/>
      <c r="G37" s="22"/>
      <c r="H37" s="19"/>
      <c r="I37" s="20"/>
      <c r="J37" s="21"/>
      <c r="K37" s="19"/>
      <c r="L37" s="20"/>
      <c r="M37" s="20"/>
      <c r="N37" s="20"/>
      <c r="O37" s="20"/>
      <c r="P37" s="22"/>
      <c r="Q37" s="15"/>
    </row>
    <row r="38" spans="1:17" ht="24" customHeight="1">
      <c r="A38" s="15"/>
      <c r="B38" s="19"/>
      <c r="C38" s="20"/>
      <c r="D38" s="20"/>
      <c r="E38" s="20"/>
      <c r="F38" s="21"/>
      <c r="G38" s="22"/>
      <c r="H38" s="19"/>
      <c r="I38" s="20"/>
      <c r="J38" s="21"/>
      <c r="K38" s="19"/>
      <c r="L38" s="20"/>
      <c r="M38" s="20"/>
      <c r="N38" s="20"/>
      <c r="O38" s="20"/>
      <c r="P38" s="22"/>
      <c r="Q38" s="15"/>
    </row>
    <row r="39" spans="1:17" ht="24" customHeight="1">
      <c r="A39" s="15"/>
      <c r="B39" s="19"/>
      <c r="C39" s="20"/>
      <c r="D39" s="20"/>
      <c r="E39" s="20"/>
      <c r="F39" s="21"/>
      <c r="G39" s="22"/>
      <c r="H39" s="19"/>
      <c r="I39" s="20"/>
      <c r="J39" s="21"/>
      <c r="K39" s="19"/>
      <c r="L39" s="20"/>
      <c r="M39" s="20"/>
      <c r="N39" s="20"/>
      <c r="O39" s="20"/>
      <c r="P39" s="22"/>
      <c r="Q39" s="15"/>
    </row>
    <row r="40" spans="1:17" ht="24" customHeight="1">
      <c r="A40" s="15"/>
      <c r="B40" s="19"/>
      <c r="C40" s="20"/>
      <c r="D40" s="20"/>
      <c r="E40" s="20"/>
      <c r="F40" s="21"/>
      <c r="G40" s="22"/>
      <c r="H40" s="19"/>
      <c r="I40" s="20"/>
      <c r="J40" s="21"/>
      <c r="K40" s="19"/>
      <c r="L40" s="20"/>
      <c r="M40" s="20"/>
      <c r="N40" s="20"/>
      <c r="O40" s="20"/>
      <c r="P40" s="22"/>
      <c r="Q40" s="15"/>
    </row>
    <row r="41" spans="1:17" ht="24" customHeight="1">
      <c r="A41" s="15"/>
      <c r="B41" s="19"/>
      <c r="C41" s="20"/>
      <c r="D41" s="20"/>
      <c r="E41" s="20"/>
      <c r="F41" s="21"/>
      <c r="G41" s="22"/>
      <c r="H41" s="19"/>
      <c r="I41" s="20"/>
      <c r="J41" s="21"/>
      <c r="K41" s="19"/>
      <c r="L41" s="20"/>
      <c r="M41" s="20"/>
      <c r="N41" s="20"/>
      <c r="O41" s="20"/>
      <c r="P41" s="22"/>
      <c r="Q41" s="15"/>
    </row>
    <row r="42" spans="1:17" ht="30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30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30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30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30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30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30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30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30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30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30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30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30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30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30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30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30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30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30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30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30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30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30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30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30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30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30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30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30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30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79" r:id="rId1"/>
  <headerFooter alignWithMargins="0">
    <oddFooter>&amp;C&amp;D&amp;R&amp;F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7">
      <selection activeCell="A34" sqref="A34"/>
    </sheetView>
  </sheetViews>
  <sheetFormatPr defaultColWidth="9.125" defaultRowHeight="30" customHeight="1"/>
  <cols>
    <col min="1" max="1" width="9.50390625" style="34" customWidth="1"/>
    <col min="2" max="2" width="21.125" style="34" customWidth="1"/>
    <col min="3" max="3" width="23.00390625" style="34" customWidth="1"/>
    <col min="4" max="5" width="18.50390625" style="34" customWidth="1"/>
    <col min="6" max="8" width="15.75390625" style="34" customWidth="1"/>
    <col min="9" max="16384" width="9.125" style="34" customWidth="1"/>
  </cols>
  <sheetData>
    <row r="1" spans="1:6" ht="18" customHeight="1">
      <c r="A1" s="46" t="s">
        <v>33</v>
      </c>
      <c r="B1" s="47"/>
      <c r="C1" s="47"/>
      <c r="D1" s="47"/>
      <c r="E1" s="47"/>
      <c r="F1" s="48" t="s">
        <v>34</v>
      </c>
    </row>
    <row r="2" ht="18" customHeight="1">
      <c r="A2" s="23"/>
    </row>
    <row r="3" spans="1:3" ht="18" customHeight="1">
      <c r="A3" s="23" t="s">
        <v>194</v>
      </c>
      <c r="B3" s="37"/>
      <c r="C3" s="37"/>
    </row>
    <row r="4" ht="18" customHeight="1">
      <c r="A4" s="23"/>
    </row>
    <row r="5" spans="1:6" ht="18" customHeight="1">
      <c r="A5" s="23"/>
      <c r="B5" s="250" t="s">
        <v>35</v>
      </c>
      <c r="C5" s="251"/>
      <c r="D5" s="252"/>
      <c r="E5" s="49"/>
      <c r="F5" s="45" t="s">
        <v>39</v>
      </c>
    </row>
    <row r="6" spans="1:6" ht="18" customHeight="1">
      <c r="A6" s="23"/>
      <c r="B6" s="41"/>
      <c r="C6" s="38"/>
      <c r="D6" s="41"/>
      <c r="E6" s="44"/>
      <c r="F6" s="42" t="s">
        <v>40</v>
      </c>
    </row>
    <row r="7" spans="2:6" ht="18" customHeight="1">
      <c r="B7" s="42" t="s">
        <v>36</v>
      </c>
      <c r="C7" s="39" t="s">
        <v>38</v>
      </c>
      <c r="D7" s="42" t="s">
        <v>213</v>
      </c>
      <c r="E7" s="42" t="s">
        <v>41</v>
      </c>
      <c r="F7" s="42" t="s">
        <v>41</v>
      </c>
    </row>
    <row r="8" spans="2:6" ht="18" customHeight="1">
      <c r="B8" s="43" t="s">
        <v>37</v>
      </c>
      <c r="C8" s="40" t="s">
        <v>37</v>
      </c>
      <c r="D8" s="43" t="s">
        <v>190</v>
      </c>
      <c r="E8" s="43" t="s">
        <v>42</v>
      </c>
      <c r="F8" s="43" t="s">
        <v>42</v>
      </c>
    </row>
    <row r="9" spans="1:7" ht="30" customHeight="1">
      <c r="A9" s="23" t="s">
        <v>215</v>
      </c>
      <c r="B9" s="153"/>
      <c r="C9" s="153"/>
      <c r="D9" s="153"/>
      <c r="E9" s="153"/>
      <c r="F9" s="153"/>
      <c r="G9" s="140"/>
    </row>
    <row r="10" spans="1:7" ht="30" customHeight="1">
      <c r="A10" s="23" t="s">
        <v>216</v>
      </c>
      <c r="B10" s="153"/>
      <c r="C10" s="153"/>
      <c r="D10" s="153"/>
      <c r="E10" s="153"/>
      <c r="F10" s="153"/>
      <c r="G10" s="140"/>
    </row>
    <row r="11" spans="1:7" ht="30" customHeight="1">
      <c r="A11" s="23" t="s">
        <v>217</v>
      </c>
      <c r="B11" s="153"/>
      <c r="C11" s="153"/>
      <c r="D11" s="153"/>
      <c r="E11" s="153"/>
      <c r="F11" s="153"/>
      <c r="G11" s="140"/>
    </row>
    <row r="12" spans="1:7" ht="30" customHeight="1">
      <c r="A12" s="23" t="s">
        <v>218</v>
      </c>
      <c r="B12" s="153"/>
      <c r="C12" s="153"/>
      <c r="D12" s="153"/>
      <c r="E12" s="153"/>
      <c r="F12" s="153"/>
      <c r="G12" s="140"/>
    </row>
    <row r="13" spans="1:7" ht="30" customHeight="1">
      <c r="A13" s="23" t="s">
        <v>219</v>
      </c>
      <c r="B13" s="153"/>
      <c r="C13" s="153"/>
      <c r="D13" s="153"/>
      <c r="E13" s="153"/>
      <c r="F13" s="153"/>
      <c r="G13" s="140"/>
    </row>
    <row r="14" spans="1:7" ht="30" customHeight="1">
      <c r="A14" s="23" t="s">
        <v>220</v>
      </c>
      <c r="B14" s="153"/>
      <c r="C14" s="153"/>
      <c r="D14" s="153"/>
      <c r="E14" s="153"/>
      <c r="F14" s="153"/>
      <c r="G14" s="140"/>
    </row>
    <row r="15" spans="1:7" ht="30" customHeight="1">
      <c r="A15" s="23" t="s">
        <v>221</v>
      </c>
      <c r="B15" s="153"/>
      <c r="C15" s="153"/>
      <c r="D15" s="153"/>
      <c r="E15" s="153"/>
      <c r="F15" s="153"/>
      <c r="G15" s="140"/>
    </row>
    <row r="16" spans="1:7" ht="30" customHeight="1">
      <c r="A16" s="23" t="s">
        <v>222</v>
      </c>
      <c r="B16" s="153"/>
      <c r="C16" s="153"/>
      <c r="D16" s="153"/>
      <c r="E16" s="153"/>
      <c r="F16" s="153"/>
      <c r="G16" s="140"/>
    </row>
    <row r="17" spans="1:6" ht="30" customHeight="1">
      <c r="A17" s="23" t="s">
        <v>127</v>
      </c>
      <c r="B17" s="153"/>
      <c r="C17" s="153"/>
      <c r="D17" s="153"/>
      <c r="E17" s="153"/>
      <c r="F17" s="153"/>
    </row>
    <row r="18" ht="15" customHeight="1"/>
    <row r="19" ht="15" customHeight="1"/>
    <row r="20" spans="1:3" ht="15" customHeight="1">
      <c r="A20" s="23" t="s">
        <v>194</v>
      </c>
      <c r="B20" s="37"/>
      <c r="C20" s="37"/>
    </row>
    <row r="21" ht="15" customHeight="1">
      <c r="A21" s="23"/>
    </row>
    <row r="22" spans="1:6" ht="15" customHeight="1">
      <c r="A22" s="23"/>
      <c r="B22" s="250" t="s">
        <v>35</v>
      </c>
      <c r="C22" s="251"/>
      <c r="D22" s="252"/>
      <c r="E22" s="49"/>
      <c r="F22" s="45" t="s">
        <v>39</v>
      </c>
    </row>
    <row r="23" spans="1:6" ht="15" customHeight="1">
      <c r="A23" s="23"/>
      <c r="B23" s="41"/>
      <c r="C23" s="38"/>
      <c r="D23" s="41"/>
      <c r="E23" s="44"/>
      <c r="F23" s="42" t="s">
        <v>40</v>
      </c>
    </row>
    <row r="24" spans="2:8" ht="15" customHeight="1">
      <c r="B24" s="42" t="s">
        <v>36</v>
      </c>
      <c r="C24" s="39" t="s">
        <v>38</v>
      </c>
      <c r="D24" s="42" t="s">
        <v>213</v>
      </c>
      <c r="E24" s="42" t="s">
        <v>41</v>
      </c>
      <c r="F24" s="42" t="s">
        <v>41</v>
      </c>
      <c r="H24" s="35"/>
    </row>
    <row r="25" spans="2:8" ht="15" customHeight="1">
      <c r="B25" s="43" t="s">
        <v>37</v>
      </c>
      <c r="C25" s="40" t="s">
        <v>37</v>
      </c>
      <c r="D25" s="43" t="s">
        <v>190</v>
      </c>
      <c r="E25" s="43" t="s">
        <v>42</v>
      </c>
      <c r="F25" s="43" t="s">
        <v>42</v>
      </c>
      <c r="H25" s="33"/>
    </row>
    <row r="26" spans="1:8" ht="30" customHeight="1">
      <c r="A26" s="23" t="str">
        <f aca="true" t="shared" si="0" ref="A26:A34">+A9</f>
        <v>Lane 1</v>
      </c>
      <c r="B26" s="153"/>
      <c r="C26" s="153"/>
      <c r="D26" s="153"/>
      <c r="E26" s="153"/>
      <c r="F26" s="153"/>
      <c r="G26" s="140"/>
      <c r="H26" s="33"/>
    </row>
    <row r="27" spans="1:8" ht="30" customHeight="1">
      <c r="A27" s="23" t="str">
        <f t="shared" si="0"/>
        <v>Lane 2</v>
      </c>
      <c r="B27" s="153"/>
      <c r="C27" s="153"/>
      <c r="D27" s="153"/>
      <c r="E27" s="153"/>
      <c r="F27" s="153"/>
      <c r="G27" s="140"/>
      <c r="H27" s="140"/>
    </row>
    <row r="28" spans="1:8" ht="30" customHeight="1">
      <c r="A28" s="23" t="str">
        <f t="shared" si="0"/>
        <v>Lane 3</v>
      </c>
      <c r="B28" s="153"/>
      <c r="C28" s="153"/>
      <c r="D28" s="153"/>
      <c r="E28" s="153"/>
      <c r="F28" s="153"/>
      <c r="G28" s="140"/>
      <c r="H28" s="140"/>
    </row>
    <row r="29" spans="1:8" ht="30" customHeight="1">
      <c r="A29" s="23" t="str">
        <f t="shared" si="0"/>
        <v>Lane 4</v>
      </c>
      <c r="B29" s="153"/>
      <c r="C29" s="153"/>
      <c r="D29" s="153"/>
      <c r="E29" s="153"/>
      <c r="F29" s="153"/>
      <c r="G29" s="140"/>
      <c r="H29" s="140"/>
    </row>
    <row r="30" spans="1:8" ht="30" customHeight="1">
      <c r="A30" s="23" t="str">
        <f t="shared" si="0"/>
        <v>Lane 5</v>
      </c>
      <c r="B30" s="153"/>
      <c r="C30" s="153"/>
      <c r="D30" s="153"/>
      <c r="E30" s="153"/>
      <c r="F30" s="153"/>
      <c r="G30" s="140"/>
      <c r="H30" s="140"/>
    </row>
    <row r="31" spans="1:8" ht="30" customHeight="1">
      <c r="A31" s="23" t="str">
        <f t="shared" si="0"/>
        <v>Lane 6</v>
      </c>
      <c r="B31" s="153"/>
      <c r="C31" s="153"/>
      <c r="D31" s="153"/>
      <c r="E31" s="153"/>
      <c r="F31" s="153"/>
      <c r="G31" s="140"/>
      <c r="H31" s="140"/>
    </row>
    <row r="32" spans="1:8" ht="30" customHeight="1">
      <c r="A32" s="23" t="str">
        <f t="shared" si="0"/>
        <v>Lane 7</v>
      </c>
      <c r="B32" s="153"/>
      <c r="C32" s="153"/>
      <c r="D32" s="153"/>
      <c r="E32" s="153"/>
      <c r="F32" s="153"/>
      <c r="G32" s="140"/>
      <c r="H32" s="140"/>
    </row>
    <row r="33" spans="1:8" ht="30" customHeight="1">
      <c r="A33" s="23" t="str">
        <f t="shared" si="0"/>
        <v>Lane 8</v>
      </c>
      <c r="B33" s="153"/>
      <c r="C33" s="153"/>
      <c r="D33" s="153"/>
      <c r="E33" s="153"/>
      <c r="F33" s="153"/>
      <c r="G33" s="140"/>
      <c r="H33" s="140"/>
    </row>
    <row r="34" spans="1:8" ht="30" customHeight="1">
      <c r="A34" s="23" t="str">
        <f t="shared" si="0"/>
        <v>Lane 9</v>
      </c>
      <c r="B34" s="153"/>
      <c r="C34" s="153"/>
      <c r="D34" s="153"/>
      <c r="E34" s="153"/>
      <c r="F34" s="153"/>
      <c r="H34" s="140"/>
    </row>
    <row r="35" spans="1:8" ht="30" customHeight="1">
      <c r="A35" s="140"/>
      <c r="B35" s="140"/>
      <c r="C35" s="140"/>
      <c r="D35" s="140"/>
      <c r="E35" s="140"/>
      <c r="F35" s="140"/>
      <c r="G35" s="140"/>
      <c r="H35" s="140"/>
    </row>
    <row r="36" spans="1:8" ht="30" customHeight="1">
      <c r="A36" s="140"/>
      <c r="B36" s="140"/>
      <c r="C36" s="140"/>
      <c r="D36" s="140"/>
      <c r="E36" s="140"/>
      <c r="F36" s="140"/>
      <c r="G36" s="140"/>
      <c r="H36" s="140"/>
    </row>
    <row r="37" ht="15" customHeight="1"/>
    <row r="38" ht="15" customHeight="1"/>
    <row r="39" ht="15" customHeight="1"/>
  </sheetData>
  <sheetProtection/>
  <mergeCells count="2">
    <mergeCell ref="B5:D5"/>
    <mergeCell ref="B22:D22"/>
  </mergeCells>
  <printOptions horizontalCentered="1"/>
  <pageMargins left="0.5" right="0.5" top="0.25" bottom="0.5" header="0.1" footer="0.25"/>
  <pageSetup fitToHeight="1" fitToWidth="1" horizontalDpi="600" verticalDpi="600" orientation="portrait" scale="91" r:id="rId1"/>
  <headerFooter alignWithMargins="0">
    <oddFooter>&amp;C&amp;D&amp;R&amp;F  &amp;A</oddFooter>
  </headerFooter>
  <rowBreaks count="2" manualBreakCount="2">
    <brk id="17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D14" sqref="D14"/>
    </sheetView>
  </sheetViews>
  <sheetFormatPr defaultColWidth="9.125" defaultRowHeight="30" customHeight="1"/>
  <cols>
    <col min="1" max="1" width="12.75390625" style="34" customWidth="1"/>
    <col min="2" max="2" width="14.00390625" style="34" customWidth="1"/>
    <col min="3" max="3" width="16.00390625" style="34" customWidth="1"/>
    <col min="4" max="4" width="13.875" style="34" customWidth="1"/>
    <col min="5" max="5" width="14.50390625" style="34" customWidth="1"/>
    <col min="6" max="6" width="14.75390625" style="34" customWidth="1"/>
    <col min="7" max="9" width="15.75390625" style="34" customWidth="1"/>
    <col min="10" max="16384" width="9.125" style="34" customWidth="1"/>
  </cols>
  <sheetData>
    <row r="1" spans="1:7" ht="18" customHeight="1">
      <c r="A1" s="46" t="s">
        <v>33</v>
      </c>
      <c r="B1" s="47"/>
      <c r="C1" s="47"/>
      <c r="D1" s="47"/>
      <c r="E1" s="47"/>
      <c r="F1" s="47"/>
      <c r="G1" s="48" t="s">
        <v>34</v>
      </c>
    </row>
    <row r="2" ht="18" customHeight="1">
      <c r="A2" s="23"/>
    </row>
    <row r="3" spans="1:3" ht="18" customHeight="1">
      <c r="A3" s="23" t="s">
        <v>194</v>
      </c>
      <c r="B3" s="37"/>
      <c r="C3" s="37"/>
    </row>
    <row r="4" ht="18" customHeight="1">
      <c r="A4" s="23"/>
    </row>
    <row r="5" spans="1:8" ht="18" customHeight="1">
      <c r="A5" s="23"/>
      <c r="B5" s="250" t="s">
        <v>35</v>
      </c>
      <c r="C5" s="251"/>
      <c r="D5" s="252"/>
      <c r="E5" s="49"/>
      <c r="F5" s="49"/>
      <c r="G5" s="45" t="s">
        <v>39</v>
      </c>
      <c r="H5" s="41"/>
    </row>
    <row r="6" spans="1:8" ht="18" customHeight="1">
      <c r="A6" s="23"/>
      <c r="B6" s="42" t="s">
        <v>36</v>
      </c>
      <c r="C6" s="42" t="s">
        <v>38</v>
      </c>
      <c r="D6" s="41"/>
      <c r="E6" s="42" t="s">
        <v>213</v>
      </c>
      <c r="F6" s="44"/>
      <c r="G6" s="42" t="s">
        <v>40</v>
      </c>
      <c r="H6" s="44"/>
    </row>
    <row r="7" spans="2:8" ht="18" customHeight="1">
      <c r="B7" s="42" t="s">
        <v>7</v>
      </c>
      <c r="C7" s="42" t="s">
        <v>7</v>
      </c>
      <c r="D7" s="42" t="s">
        <v>213</v>
      </c>
      <c r="E7" s="42" t="s">
        <v>190</v>
      </c>
      <c r="F7" s="42" t="s">
        <v>41</v>
      </c>
      <c r="G7" s="42" t="s">
        <v>41</v>
      </c>
      <c r="H7" s="42" t="s">
        <v>124</v>
      </c>
    </row>
    <row r="8" spans="2:8" ht="18" customHeight="1">
      <c r="B8" s="43" t="s">
        <v>120</v>
      </c>
      <c r="C8" s="43" t="s">
        <v>120</v>
      </c>
      <c r="D8" s="43" t="s">
        <v>190</v>
      </c>
      <c r="E8" s="43" t="s">
        <v>121</v>
      </c>
      <c r="F8" s="43" t="s">
        <v>42</v>
      </c>
      <c r="G8" s="43" t="s">
        <v>42</v>
      </c>
      <c r="H8" s="43" t="s">
        <v>125</v>
      </c>
    </row>
    <row r="9" spans="1:8" ht="66.75" customHeight="1">
      <c r="A9" s="23" t="s">
        <v>215</v>
      </c>
      <c r="B9" s="122">
        <v>6</v>
      </c>
      <c r="C9" s="122">
        <v>5</v>
      </c>
      <c r="D9" s="122">
        <f>RANK(E9,E$9:E$16,1)</f>
        <v>5</v>
      </c>
      <c r="E9" s="143">
        <v>58.66</v>
      </c>
      <c r="F9" s="122">
        <f>SUM(B9:D9)</f>
        <v>16</v>
      </c>
      <c r="G9" s="122">
        <f aca="true" t="shared" si="0" ref="G9:G16">RANK(F9,F$9:F$16,1)</f>
        <v>5</v>
      </c>
      <c r="H9" s="144" t="s">
        <v>167</v>
      </c>
    </row>
    <row r="10" spans="1:8" ht="66.75" customHeight="1">
      <c r="A10" s="23" t="s">
        <v>216</v>
      </c>
      <c r="B10" s="122">
        <v>5</v>
      </c>
      <c r="C10" s="122">
        <v>6</v>
      </c>
      <c r="D10" s="122">
        <f aca="true" t="shared" si="1" ref="D10:D16">RANK(E10,E$9:E$16,1)</f>
        <v>5</v>
      </c>
      <c r="E10" s="143">
        <v>58.66</v>
      </c>
      <c r="F10" s="122">
        <f aca="true" t="shared" si="2" ref="F10:F16">SUM(B10:D10)</f>
        <v>16</v>
      </c>
      <c r="G10" s="122">
        <f t="shared" si="0"/>
        <v>5</v>
      </c>
      <c r="H10" s="144" t="s">
        <v>167</v>
      </c>
    </row>
    <row r="11" spans="1:8" ht="66.75" customHeight="1">
      <c r="A11" s="23" t="s">
        <v>217</v>
      </c>
      <c r="B11" s="122">
        <v>2</v>
      </c>
      <c r="C11" s="122">
        <v>2</v>
      </c>
      <c r="D11" s="122">
        <f t="shared" si="1"/>
        <v>1</v>
      </c>
      <c r="E11" s="143">
        <v>53.88</v>
      </c>
      <c r="F11" s="122">
        <f t="shared" si="2"/>
        <v>5</v>
      </c>
      <c r="G11" s="122">
        <f t="shared" si="0"/>
        <v>2</v>
      </c>
      <c r="H11" s="144" t="s">
        <v>168</v>
      </c>
    </row>
    <row r="12" spans="1:8" ht="66.75" customHeight="1">
      <c r="A12" s="23" t="s">
        <v>218</v>
      </c>
      <c r="B12" s="122">
        <v>1</v>
      </c>
      <c r="C12" s="122">
        <v>1</v>
      </c>
      <c r="D12" s="122">
        <f t="shared" si="1"/>
        <v>2</v>
      </c>
      <c r="E12" s="143">
        <v>53.9</v>
      </c>
      <c r="F12" s="122">
        <f t="shared" si="2"/>
        <v>4</v>
      </c>
      <c r="G12" s="122">
        <f t="shared" si="0"/>
        <v>1</v>
      </c>
      <c r="H12" s="144" t="s">
        <v>169</v>
      </c>
    </row>
    <row r="13" spans="1:8" ht="66.75" customHeight="1">
      <c r="A13" s="23" t="s">
        <v>219</v>
      </c>
      <c r="B13" s="122">
        <v>4</v>
      </c>
      <c r="C13" s="122">
        <v>3</v>
      </c>
      <c r="D13" s="122">
        <f t="shared" si="1"/>
        <v>3</v>
      </c>
      <c r="E13" s="143">
        <v>55.77</v>
      </c>
      <c r="F13" s="122">
        <f t="shared" si="2"/>
        <v>10</v>
      </c>
      <c r="G13" s="122">
        <f t="shared" si="0"/>
        <v>3</v>
      </c>
      <c r="H13" s="144" t="s">
        <v>170</v>
      </c>
    </row>
    <row r="14" spans="1:8" ht="66.75" customHeight="1">
      <c r="A14" s="23" t="s">
        <v>220</v>
      </c>
      <c r="B14" s="122">
        <v>3</v>
      </c>
      <c r="C14" s="122">
        <v>4</v>
      </c>
      <c r="D14" s="122">
        <f t="shared" si="1"/>
        <v>4</v>
      </c>
      <c r="E14" s="143">
        <v>55.83</v>
      </c>
      <c r="F14" s="122">
        <f t="shared" si="2"/>
        <v>11</v>
      </c>
      <c r="G14" s="122">
        <f t="shared" si="0"/>
        <v>4</v>
      </c>
      <c r="H14" s="144" t="s">
        <v>171</v>
      </c>
    </row>
    <row r="15" spans="1:8" ht="66.75" customHeight="1">
      <c r="A15" s="23" t="s">
        <v>221</v>
      </c>
      <c r="B15" s="122">
        <v>7</v>
      </c>
      <c r="C15" s="122">
        <v>7</v>
      </c>
      <c r="D15" s="122">
        <f t="shared" si="1"/>
        <v>7</v>
      </c>
      <c r="E15" s="143">
        <v>59.55</v>
      </c>
      <c r="F15" s="122">
        <f t="shared" si="2"/>
        <v>21</v>
      </c>
      <c r="G15" s="122">
        <f t="shared" si="0"/>
        <v>7</v>
      </c>
      <c r="H15" s="144" t="s">
        <v>172</v>
      </c>
    </row>
    <row r="16" spans="1:8" ht="66.75" customHeight="1">
      <c r="A16" s="23" t="s">
        <v>222</v>
      </c>
      <c r="B16" s="122">
        <v>8</v>
      </c>
      <c r="C16" s="122">
        <v>8</v>
      </c>
      <c r="D16" s="122">
        <f t="shared" si="1"/>
        <v>8</v>
      </c>
      <c r="E16" s="143">
        <v>59.99</v>
      </c>
      <c r="F16" s="122">
        <f t="shared" si="2"/>
        <v>24</v>
      </c>
      <c r="G16" s="122">
        <f t="shared" si="0"/>
        <v>8</v>
      </c>
      <c r="H16" s="144" t="s">
        <v>173</v>
      </c>
    </row>
    <row r="18" spans="1:8" ht="15" customHeight="1">
      <c r="A18" s="121" t="s">
        <v>122</v>
      </c>
      <c r="B18" s="141"/>
      <c r="C18" s="141"/>
      <c r="D18" s="141"/>
      <c r="E18" s="141"/>
      <c r="F18" s="141"/>
      <c r="G18" s="141"/>
      <c r="H18" s="142"/>
    </row>
    <row r="19" spans="1:8" ht="15" customHeight="1">
      <c r="A19" s="122" t="s">
        <v>225</v>
      </c>
      <c r="B19" s="122" t="s">
        <v>226</v>
      </c>
      <c r="C19" s="122" t="s">
        <v>227</v>
      </c>
      <c r="D19" s="122" t="s">
        <v>228</v>
      </c>
      <c r="E19" s="122" t="s">
        <v>229</v>
      </c>
      <c r="F19" s="122" t="s">
        <v>230</v>
      </c>
      <c r="G19" s="122" t="s">
        <v>231</v>
      </c>
      <c r="H19" s="122" t="s">
        <v>232</v>
      </c>
    </row>
    <row r="20" spans="1:9" ht="30" customHeight="1">
      <c r="A20" s="122">
        <v>4</v>
      </c>
      <c r="B20" s="122">
        <v>3</v>
      </c>
      <c r="C20" s="122">
        <v>6</v>
      </c>
      <c r="D20" s="122">
        <v>5</v>
      </c>
      <c r="E20" s="122">
        <v>2</v>
      </c>
      <c r="F20" s="122">
        <v>1</v>
      </c>
      <c r="G20" s="122">
        <v>7</v>
      </c>
      <c r="H20" s="122">
        <v>8</v>
      </c>
      <c r="I20" s="140"/>
    </row>
    <row r="21" spans="1:9" ht="30" customHeight="1">
      <c r="A21" s="140"/>
      <c r="B21" s="140"/>
      <c r="C21" s="140"/>
      <c r="D21" s="140"/>
      <c r="E21" s="140"/>
      <c r="F21" s="140"/>
      <c r="G21" s="140"/>
      <c r="H21" s="140"/>
      <c r="I21" s="140"/>
    </row>
    <row r="22" spans="1:8" ht="15" customHeight="1">
      <c r="A22" s="121" t="s">
        <v>123</v>
      </c>
      <c r="B22" s="141"/>
      <c r="C22" s="141"/>
      <c r="D22" s="141"/>
      <c r="E22" s="141"/>
      <c r="F22" s="141"/>
      <c r="G22" s="141"/>
      <c r="H22" s="142"/>
    </row>
    <row r="23" spans="1:8" ht="15" customHeight="1">
      <c r="A23" s="122" t="s">
        <v>225</v>
      </c>
      <c r="B23" s="122" t="s">
        <v>226</v>
      </c>
      <c r="C23" s="122" t="s">
        <v>227</v>
      </c>
      <c r="D23" s="122" t="s">
        <v>228</v>
      </c>
      <c r="E23" s="122" t="s">
        <v>229</v>
      </c>
      <c r="F23" s="122" t="s">
        <v>230</v>
      </c>
      <c r="G23" s="122" t="s">
        <v>231</v>
      </c>
      <c r="H23" s="122" t="s">
        <v>232</v>
      </c>
    </row>
    <row r="24" spans="1:8" ht="30.75" customHeight="1">
      <c r="A24" s="122">
        <v>4</v>
      </c>
      <c r="B24" s="122">
        <v>3</v>
      </c>
      <c r="C24" s="122">
        <v>5</v>
      </c>
      <c r="D24" s="122">
        <v>6</v>
      </c>
      <c r="E24" s="122">
        <v>1</v>
      </c>
      <c r="F24" s="122">
        <v>2</v>
      </c>
      <c r="G24" s="122">
        <v>7</v>
      </c>
      <c r="H24" s="122">
        <v>8</v>
      </c>
    </row>
    <row r="25" ht="15" customHeight="1"/>
  </sheetData>
  <sheetProtection/>
  <mergeCells count="1">
    <mergeCell ref="B5:D5"/>
  </mergeCells>
  <printOptions horizontalCentered="1"/>
  <pageMargins left="0.5" right="0.5" top="0.25" bottom="0.5" header="0.1" footer="0.25"/>
  <pageSetup fitToHeight="1" fitToWidth="1" horizontalDpi="600" verticalDpi="600" orientation="portrait" scale="83" r:id="rId1"/>
  <headerFooter alignWithMargins="0">
    <oddFooter>&amp;C&amp;D&amp;R&amp;F  &amp;A</oddFooter>
  </headerFooter>
  <rowBreaks count="2" manualBreakCount="2">
    <brk id="17" max="255" man="1"/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4" customWidth="1"/>
    <col min="2" max="2" width="4.75390625" style="4" customWidth="1"/>
    <col min="3" max="3" width="4.50390625" style="4" customWidth="1"/>
    <col min="4" max="5" width="13.75390625" style="4" customWidth="1"/>
    <col min="6" max="6" width="6.75390625" style="4" customWidth="1"/>
    <col min="7" max="7" width="7.75390625" style="4" customWidth="1"/>
    <col min="8" max="9" width="3.75390625" style="4" customWidth="1"/>
    <col min="10" max="10" width="5.125" style="4" customWidth="1"/>
    <col min="11" max="11" width="4.50390625" style="4" customWidth="1"/>
    <col min="12" max="13" width="13.75390625" style="4" customWidth="1"/>
    <col min="14" max="14" width="6.75390625" style="4" customWidth="1"/>
    <col min="15" max="15" width="7.75390625" style="4" customWidth="1"/>
    <col min="16" max="16" width="3.75390625" style="4" customWidth="1"/>
    <col min="17" max="16384" width="9.125" style="4" customWidth="1"/>
  </cols>
  <sheetData>
    <row r="1" spans="1:16" ht="15">
      <c r="A1" s="102"/>
      <c r="B1" s="103" t="s">
        <v>135</v>
      </c>
      <c r="C1" s="103"/>
      <c r="D1" s="105"/>
      <c r="E1" s="103" t="s">
        <v>71</v>
      </c>
      <c r="F1" s="105"/>
      <c r="G1" s="105"/>
      <c r="H1" s="106"/>
      <c r="I1" s="102"/>
      <c r="J1" s="103" t="str">
        <f>+B1</f>
        <v>Girls / Boys</v>
      </c>
      <c r="K1" s="104"/>
      <c r="L1" s="105"/>
      <c r="M1" s="103" t="str">
        <f>+E1</f>
        <v>200 Yard Medley Relay</v>
      </c>
      <c r="N1" s="105"/>
      <c r="O1" s="105"/>
      <c r="P1" s="106"/>
    </row>
    <row r="2" spans="1:16" ht="6" customHeight="1">
      <c r="A2" s="107"/>
      <c r="B2" s="108"/>
      <c r="C2" s="108"/>
      <c r="D2" s="108"/>
      <c r="E2" s="108"/>
      <c r="F2" s="8"/>
      <c r="G2" s="8"/>
      <c r="H2" s="109"/>
      <c r="I2" s="107"/>
      <c r="J2" s="108"/>
      <c r="K2" s="108"/>
      <c r="L2" s="108"/>
      <c r="M2" s="108"/>
      <c r="N2" s="8"/>
      <c r="O2" s="8"/>
      <c r="P2" s="109"/>
    </row>
    <row r="3" spans="1:16" ht="13.5" customHeight="1">
      <c r="A3" s="107"/>
      <c r="B3" s="110" t="s">
        <v>223</v>
      </c>
      <c r="C3" s="111"/>
      <c r="D3" s="8"/>
      <c r="E3" s="255" t="s">
        <v>224</v>
      </c>
      <c r="F3" s="255"/>
      <c r="G3" s="8"/>
      <c r="H3" s="109"/>
      <c r="I3" s="107"/>
      <c r="J3" s="110" t="str">
        <f>+$B$3</f>
        <v>(Circle One)</v>
      </c>
      <c r="K3" s="111"/>
      <c r="L3" s="8"/>
      <c r="M3" s="255" t="str">
        <f>+$E$3</f>
        <v>Side   or   Lane</v>
      </c>
      <c r="N3" s="255"/>
      <c r="O3" s="8"/>
      <c r="P3" s="109"/>
    </row>
    <row r="4" spans="1:16" ht="6" customHeight="1">
      <c r="A4" s="107"/>
      <c r="B4" s="8"/>
      <c r="C4" s="8"/>
      <c r="D4" s="8"/>
      <c r="E4" s="8"/>
      <c r="F4" s="8"/>
      <c r="G4" s="8"/>
      <c r="H4" s="109"/>
      <c r="I4" s="107"/>
      <c r="J4" s="8"/>
      <c r="K4" s="8"/>
      <c r="L4" s="8"/>
      <c r="M4" s="8"/>
      <c r="N4" s="8"/>
      <c r="O4" s="8"/>
      <c r="P4" s="109"/>
    </row>
    <row r="5" spans="1:16" ht="13.5" customHeight="1">
      <c r="A5" s="107"/>
      <c r="B5" s="8"/>
      <c r="C5" s="8"/>
      <c r="D5" s="5"/>
      <c r="E5" s="5" t="s">
        <v>214</v>
      </c>
      <c r="F5" s="76"/>
      <c r="G5" s="6"/>
      <c r="H5" s="109"/>
      <c r="I5" s="107"/>
      <c r="J5" s="8"/>
      <c r="K5" s="8"/>
      <c r="L5" s="5"/>
      <c r="M5" s="5" t="s">
        <v>214</v>
      </c>
      <c r="N5" s="76"/>
      <c r="O5" s="6"/>
      <c r="P5" s="109"/>
    </row>
    <row r="6" spans="1:16" ht="13.5" customHeight="1">
      <c r="A6" s="107"/>
      <c r="B6" s="93" t="s">
        <v>215</v>
      </c>
      <c r="C6" s="7"/>
      <c r="D6" s="10">
        <v>2</v>
      </c>
      <c r="E6" s="52">
        <v>3</v>
      </c>
      <c r="F6" s="253">
        <v>4</v>
      </c>
      <c r="G6" s="254"/>
      <c r="H6" s="109"/>
      <c r="I6" s="107"/>
      <c r="J6" s="93" t="str">
        <f>+$B$6</f>
        <v>Lane 1</v>
      </c>
      <c r="K6" s="7"/>
      <c r="L6" s="10">
        <f>$D$6</f>
        <v>2</v>
      </c>
      <c r="M6" s="52">
        <f>$E$6</f>
        <v>3</v>
      </c>
      <c r="N6" s="253">
        <f>+$F$6</f>
        <v>4</v>
      </c>
      <c r="O6" s="254"/>
      <c r="P6" s="109"/>
    </row>
    <row r="7" spans="1:16" ht="13.5" customHeight="1">
      <c r="A7" s="107"/>
      <c r="B7" s="93" t="s">
        <v>216</v>
      </c>
      <c r="C7" s="7"/>
      <c r="D7" s="10">
        <f aca="true" t="shared" si="0" ref="D7:D14">$D$6</f>
        <v>2</v>
      </c>
      <c r="E7" s="52">
        <f aca="true" t="shared" si="1" ref="E7:E14">$E$6</f>
        <v>3</v>
      </c>
      <c r="F7" s="253">
        <f aca="true" t="shared" si="2" ref="F7:F14">+$F$6</f>
        <v>4</v>
      </c>
      <c r="G7" s="254"/>
      <c r="H7" s="109"/>
      <c r="I7" s="107"/>
      <c r="J7" s="93" t="str">
        <f>+$B$7</f>
        <v>Lane 2</v>
      </c>
      <c r="K7" s="7"/>
      <c r="L7" s="10">
        <f aca="true" t="shared" si="3" ref="L7:L14">$D$6</f>
        <v>2</v>
      </c>
      <c r="M7" s="52">
        <f aca="true" t="shared" si="4" ref="M7:M14">$E$6</f>
        <v>3</v>
      </c>
      <c r="N7" s="253">
        <f aca="true" t="shared" si="5" ref="N7:N14">+$F$6</f>
        <v>4</v>
      </c>
      <c r="O7" s="254"/>
      <c r="P7" s="109"/>
    </row>
    <row r="8" spans="1:16" ht="13.5" customHeight="1">
      <c r="A8" s="107"/>
      <c r="B8" s="93" t="s">
        <v>217</v>
      </c>
      <c r="C8" s="7"/>
      <c r="D8" s="10">
        <f t="shared" si="0"/>
        <v>2</v>
      </c>
      <c r="E8" s="52">
        <f t="shared" si="1"/>
        <v>3</v>
      </c>
      <c r="F8" s="253">
        <f t="shared" si="2"/>
        <v>4</v>
      </c>
      <c r="G8" s="254"/>
      <c r="H8" s="109"/>
      <c r="I8" s="107"/>
      <c r="J8" s="93" t="str">
        <f>+$B$8</f>
        <v>Lane 3</v>
      </c>
      <c r="K8" s="7"/>
      <c r="L8" s="10">
        <f t="shared" si="3"/>
        <v>2</v>
      </c>
      <c r="M8" s="52">
        <f t="shared" si="4"/>
        <v>3</v>
      </c>
      <c r="N8" s="253">
        <f t="shared" si="5"/>
        <v>4</v>
      </c>
      <c r="O8" s="254"/>
      <c r="P8" s="109"/>
    </row>
    <row r="9" spans="1:16" ht="13.5" customHeight="1">
      <c r="A9" s="107"/>
      <c r="B9" s="93" t="s">
        <v>218</v>
      </c>
      <c r="C9" s="7"/>
      <c r="D9" s="10">
        <f t="shared" si="0"/>
        <v>2</v>
      </c>
      <c r="E9" s="52">
        <f t="shared" si="1"/>
        <v>3</v>
      </c>
      <c r="F9" s="253">
        <f t="shared" si="2"/>
        <v>4</v>
      </c>
      <c r="G9" s="254"/>
      <c r="H9" s="109"/>
      <c r="I9" s="107"/>
      <c r="J9" s="93" t="str">
        <f>+$B$9</f>
        <v>Lane 4</v>
      </c>
      <c r="K9" s="7"/>
      <c r="L9" s="10">
        <f t="shared" si="3"/>
        <v>2</v>
      </c>
      <c r="M9" s="52">
        <f t="shared" si="4"/>
        <v>3</v>
      </c>
      <c r="N9" s="253">
        <f t="shared" si="5"/>
        <v>4</v>
      </c>
      <c r="O9" s="254"/>
      <c r="P9" s="109"/>
    </row>
    <row r="10" spans="1:16" ht="13.5" customHeight="1">
      <c r="A10" s="107"/>
      <c r="B10" s="93" t="s">
        <v>219</v>
      </c>
      <c r="C10" s="7"/>
      <c r="D10" s="10">
        <f t="shared" si="0"/>
        <v>2</v>
      </c>
      <c r="E10" s="52">
        <f t="shared" si="1"/>
        <v>3</v>
      </c>
      <c r="F10" s="253">
        <f t="shared" si="2"/>
        <v>4</v>
      </c>
      <c r="G10" s="254"/>
      <c r="H10" s="109"/>
      <c r="I10" s="107"/>
      <c r="J10" s="93" t="str">
        <f>+$B$10</f>
        <v>Lane 5</v>
      </c>
      <c r="K10" s="7"/>
      <c r="L10" s="10">
        <f t="shared" si="3"/>
        <v>2</v>
      </c>
      <c r="M10" s="52">
        <f t="shared" si="4"/>
        <v>3</v>
      </c>
      <c r="N10" s="253">
        <f t="shared" si="5"/>
        <v>4</v>
      </c>
      <c r="O10" s="254"/>
      <c r="P10" s="109"/>
    </row>
    <row r="11" spans="1:16" ht="13.5" customHeight="1">
      <c r="A11" s="107"/>
      <c r="B11" s="93" t="s">
        <v>220</v>
      </c>
      <c r="C11" s="7"/>
      <c r="D11" s="10">
        <f t="shared" si="0"/>
        <v>2</v>
      </c>
      <c r="E11" s="52">
        <f t="shared" si="1"/>
        <v>3</v>
      </c>
      <c r="F11" s="253">
        <f t="shared" si="2"/>
        <v>4</v>
      </c>
      <c r="G11" s="254"/>
      <c r="H11" s="109"/>
      <c r="I11" s="107"/>
      <c r="J11" s="93" t="str">
        <f>+$B$11</f>
        <v>Lane 6</v>
      </c>
      <c r="K11" s="7"/>
      <c r="L11" s="10">
        <f t="shared" si="3"/>
        <v>2</v>
      </c>
      <c r="M11" s="52">
        <f t="shared" si="4"/>
        <v>3</v>
      </c>
      <c r="N11" s="253">
        <f t="shared" si="5"/>
        <v>4</v>
      </c>
      <c r="O11" s="254"/>
      <c r="P11" s="109"/>
    </row>
    <row r="12" spans="1:16" ht="13.5" customHeight="1">
      <c r="A12" s="107"/>
      <c r="B12" s="93" t="s">
        <v>221</v>
      </c>
      <c r="C12" s="7"/>
      <c r="D12" s="10">
        <f t="shared" si="0"/>
        <v>2</v>
      </c>
      <c r="E12" s="52">
        <f t="shared" si="1"/>
        <v>3</v>
      </c>
      <c r="F12" s="253">
        <f t="shared" si="2"/>
        <v>4</v>
      </c>
      <c r="G12" s="254"/>
      <c r="H12" s="109"/>
      <c r="I12" s="107"/>
      <c r="J12" s="93" t="str">
        <f>+$B$12</f>
        <v>Lane 7</v>
      </c>
      <c r="K12" s="7"/>
      <c r="L12" s="10">
        <f t="shared" si="3"/>
        <v>2</v>
      </c>
      <c r="M12" s="52">
        <f t="shared" si="4"/>
        <v>3</v>
      </c>
      <c r="N12" s="253">
        <f t="shared" si="5"/>
        <v>4</v>
      </c>
      <c r="O12" s="254"/>
      <c r="P12" s="109"/>
    </row>
    <row r="13" spans="1:16" ht="13.5" customHeight="1">
      <c r="A13" s="107"/>
      <c r="B13" s="93" t="s">
        <v>222</v>
      </c>
      <c r="C13" s="7"/>
      <c r="D13" s="10">
        <f t="shared" si="0"/>
        <v>2</v>
      </c>
      <c r="E13" s="52">
        <f t="shared" si="1"/>
        <v>3</v>
      </c>
      <c r="F13" s="253">
        <f t="shared" si="2"/>
        <v>4</v>
      </c>
      <c r="G13" s="254"/>
      <c r="H13" s="109"/>
      <c r="I13" s="107"/>
      <c r="J13" s="93" t="str">
        <f>+$B$13</f>
        <v>Lane 8</v>
      </c>
      <c r="K13" s="7"/>
      <c r="L13" s="10">
        <f t="shared" si="3"/>
        <v>2</v>
      </c>
      <c r="M13" s="52">
        <f t="shared" si="4"/>
        <v>3</v>
      </c>
      <c r="N13" s="253">
        <f t="shared" si="5"/>
        <v>4</v>
      </c>
      <c r="O13" s="254"/>
      <c r="P13" s="109"/>
    </row>
    <row r="14" spans="1:16" ht="13.5" customHeight="1">
      <c r="A14" s="107"/>
      <c r="B14" s="93" t="s">
        <v>127</v>
      </c>
      <c r="C14" s="7"/>
      <c r="D14" s="10">
        <f t="shared" si="0"/>
        <v>2</v>
      </c>
      <c r="E14" s="52">
        <f t="shared" si="1"/>
        <v>3</v>
      </c>
      <c r="F14" s="253">
        <f t="shared" si="2"/>
        <v>4</v>
      </c>
      <c r="G14" s="254"/>
      <c r="H14" s="109"/>
      <c r="I14" s="107"/>
      <c r="J14" s="93" t="str">
        <f>+$B$14</f>
        <v>Lane 9</v>
      </c>
      <c r="K14" s="7"/>
      <c r="L14" s="10">
        <f t="shared" si="3"/>
        <v>2</v>
      </c>
      <c r="M14" s="52">
        <f t="shared" si="4"/>
        <v>3</v>
      </c>
      <c r="N14" s="253">
        <f t="shared" si="5"/>
        <v>4</v>
      </c>
      <c r="O14" s="254"/>
      <c r="P14" s="109"/>
    </row>
    <row r="15" spans="1:16" ht="9.75" customHeight="1">
      <c r="A15" s="107"/>
      <c r="B15" s="108"/>
      <c r="C15" s="108"/>
      <c r="D15" s="108"/>
      <c r="E15" s="108"/>
      <c r="F15" s="108"/>
      <c r="G15" s="8"/>
      <c r="H15" s="109"/>
      <c r="I15" s="107"/>
      <c r="J15" s="108"/>
      <c r="K15" s="108"/>
      <c r="L15" s="108"/>
      <c r="M15" s="108"/>
      <c r="N15" s="108"/>
      <c r="O15" s="8"/>
      <c r="P15" s="109"/>
    </row>
    <row r="16" spans="1:16" ht="13.5" customHeight="1">
      <c r="A16" s="107"/>
      <c r="B16" s="108" t="s">
        <v>207</v>
      </c>
      <c r="C16" s="108"/>
      <c r="D16" s="108" t="s">
        <v>208</v>
      </c>
      <c r="E16" s="108"/>
      <c r="F16" s="108"/>
      <c r="G16" s="8"/>
      <c r="H16" s="109"/>
      <c r="I16" s="107"/>
      <c r="J16" s="108" t="str">
        <f>+$B$16</f>
        <v>Legend:</v>
      </c>
      <c r="K16" s="108"/>
      <c r="L16" s="108" t="str">
        <f>+$D$16</f>
        <v>  O   for good           X   for early</v>
      </c>
      <c r="M16" s="108"/>
      <c r="N16" s="108"/>
      <c r="O16" s="8"/>
      <c r="P16" s="109"/>
    </row>
    <row r="17" spans="1:16" ht="12" customHeight="1">
      <c r="A17" s="107"/>
      <c r="B17" s="108"/>
      <c r="C17" s="108"/>
      <c r="D17" s="108"/>
      <c r="E17" s="108"/>
      <c r="F17" s="108"/>
      <c r="G17" s="8"/>
      <c r="H17" s="109"/>
      <c r="I17" s="107"/>
      <c r="J17" s="108"/>
      <c r="K17" s="108"/>
      <c r="L17" s="108"/>
      <c r="M17" s="108"/>
      <c r="N17" s="108"/>
      <c r="O17" s="8"/>
      <c r="P17" s="109"/>
    </row>
    <row r="18" spans="1:16" ht="13.5" customHeight="1">
      <c r="A18" s="107"/>
      <c r="B18" s="108" t="s">
        <v>77</v>
      </c>
      <c r="C18" s="108"/>
      <c r="D18" s="108"/>
      <c r="E18" s="108"/>
      <c r="F18" s="108"/>
      <c r="G18" s="8"/>
      <c r="H18" s="109"/>
      <c r="I18" s="107"/>
      <c r="J18" s="108" t="str">
        <f>+$B$18</f>
        <v>Relay Takeoff Judge  _______________________</v>
      </c>
      <c r="K18" s="108"/>
      <c r="L18" s="108"/>
      <c r="M18" s="108"/>
      <c r="N18" s="108"/>
      <c r="O18" s="8"/>
      <c r="P18" s="109"/>
    </row>
    <row r="19" spans="1:16" ht="7.5" customHeight="1" thickBot="1">
      <c r="A19" s="112"/>
      <c r="B19" s="59"/>
      <c r="C19" s="59"/>
      <c r="D19" s="59"/>
      <c r="E19" s="59"/>
      <c r="F19" s="59"/>
      <c r="G19" s="101"/>
      <c r="H19" s="116"/>
      <c r="I19" s="112"/>
      <c r="J19" s="59"/>
      <c r="K19" s="59"/>
      <c r="L19" s="59"/>
      <c r="M19" s="59"/>
      <c r="N19" s="59"/>
      <c r="O19" s="101"/>
      <c r="P19" s="116"/>
    </row>
    <row r="20" spans="1:16" ht="7.5" customHeight="1">
      <c r="A20" s="102"/>
      <c r="B20" s="103"/>
      <c r="C20" s="103"/>
      <c r="D20" s="103"/>
      <c r="E20" s="103"/>
      <c r="F20" s="103"/>
      <c r="G20" s="105"/>
      <c r="H20" s="106"/>
      <c r="I20" s="102"/>
      <c r="J20" s="103"/>
      <c r="K20" s="103"/>
      <c r="L20" s="103"/>
      <c r="M20" s="103"/>
      <c r="N20" s="103"/>
      <c r="O20" s="105"/>
      <c r="P20" s="106"/>
    </row>
    <row r="21" spans="1:22" ht="13.5" customHeight="1">
      <c r="A21" s="107"/>
      <c r="B21" s="108" t="str">
        <f>$B$1</f>
        <v>Girls / Boys</v>
      </c>
      <c r="C21" s="108"/>
      <c r="D21" s="8"/>
      <c r="E21" s="198"/>
      <c r="F21" s="60" t="s">
        <v>110</v>
      </c>
      <c r="G21" s="199" t="s">
        <v>70</v>
      </c>
      <c r="H21" s="200"/>
      <c r="I21" s="113"/>
      <c r="J21" s="108" t="str">
        <f>+$J$1</f>
        <v>Girls / Boys</v>
      </c>
      <c r="K21" s="58"/>
      <c r="L21" s="8"/>
      <c r="M21" s="114"/>
      <c r="N21" s="60" t="str">
        <f>+F21</f>
        <v>500 Yard Freestyle     </v>
      </c>
      <c r="O21" s="94" t="str">
        <f>G21</f>
        <v>Next  </v>
      </c>
      <c r="P21" s="115"/>
      <c r="Q21"/>
      <c r="R21"/>
      <c r="S21"/>
      <c r="T21"/>
      <c r="U21"/>
      <c r="V21"/>
    </row>
    <row r="22" spans="1:16" ht="15">
      <c r="A22" s="107"/>
      <c r="B22" s="198"/>
      <c r="C22" s="198"/>
      <c r="D22" s="198" t="s">
        <v>76</v>
      </c>
      <c r="E22" s="198"/>
      <c r="F22" s="8"/>
      <c r="G22" s="201" t="s">
        <v>191</v>
      </c>
      <c r="H22" s="109"/>
      <c r="I22" s="107"/>
      <c r="J22" s="8"/>
      <c r="K22" s="8"/>
      <c r="L22" s="114" t="str">
        <f>D22</f>
        <v>finish order for each 50 yards</v>
      </c>
      <c r="M22" s="8"/>
      <c r="N22" s="8"/>
      <c r="O22" s="95" t="str">
        <f>G22</f>
        <v>Counter</v>
      </c>
      <c r="P22" s="109"/>
    </row>
    <row r="23" spans="1:16" ht="13.5" customHeight="1">
      <c r="A23" s="107"/>
      <c r="B23" s="64">
        <v>50</v>
      </c>
      <c r="C23" s="96" t="s">
        <v>233</v>
      </c>
      <c r="D23" s="202"/>
      <c r="E23" s="202"/>
      <c r="F23" s="90"/>
      <c r="G23" s="203">
        <v>3</v>
      </c>
      <c r="H23" s="109"/>
      <c r="I23" s="107"/>
      <c r="J23" s="64">
        <f>+B23</f>
        <v>50</v>
      </c>
      <c r="K23" s="96" t="str">
        <f>+C23</f>
        <v>yd</v>
      </c>
      <c r="L23" s="3"/>
      <c r="M23" s="3"/>
      <c r="N23" s="90"/>
      <c r="O23" s="9">
        <f>G23</f>
        <v>3</v>
      </c>
      <c r="P23" s="109"/>
    </row>
    <row r="24" spans="1:16" ht="13.5" customHeight="1">
      <c r="A24" s="107"/>
      <c r="B24" s="64">
        <f aca="true" t="shared" si="6" ref="B24:B32">B23+50</f>
        <v>100</v>
      </c>
      <c r="C24" s="96" t="str">
        <f aca="true" t="shared" si="7" ref="C24:C32">+C23</f>
        <v>yd</v>
      </c>
      <c r="D24" s="202"/>
      <c r="E24" s="202"/>
      <c r="F24" s="90"/>
      <c r="G24" s="204">
        <f aca="true" t="shared" si="8" ref="G24:G29">2+G23</f>
        <v>5</v>
      </c>
      <c r="H24" s="109"/>
      <c r="I24" s="107"/>
      <c r="J24" s="64">
        <f aca="true" t="shared" si="9" ref="J24:J29">+B24</f>
        <v>100</v>
      </c>
      <c r="K24" s="96" t="str">
        <f aca="true" t="shared" si="10" ref="K24:K32">+K23</f>
        <v>yd</v>
      </c>
      <c r="L24" s="3"/>
      <c r="M24" s="3"/>
      <c r="N24" s="90"/>
      <c r="O24" s="9">
        <f aca="true" t="shared" si="11" ref="O24:O29">G24</f>
        <v>5</v>
      </c>
      <c r="P24" s="109"/>
    </row>
    <row r="25" spans="1:16" ht="13.5" customHeight="1">
      <c r="A25" s="107"/>
      <c r="B25" s="64">
        <f t="shared" si="6"/>
        <v>150</v>
      </c>
      <c r="C25" s="96" t="str">
        <f t="shared" si="7"/>
        <v>yd</v>
      </c>
      <c r="D25" s="202"/>
      <c r="E25" s="202"/>
      <c r="F25" s="90"/>
      <c r="G25" s="204">
        <f t="shared" si="8"/>
        <v>7</v>
      </c>
      <c r="H25" s="109"/>
      <c r="I25" s="107"/>
      <c r="J25" s="64">
        <f t="shared" si="9"/>
        <v>150</v>
      </c>
      <c r="K25" s="96" t="str">
        <f t="shared" si="10"/>
        <v>yd</v>
      </c>
      <c r="L25" s="3"/>
      <c r="M25" s="3"/>
      <c r="N25" s="90"/>
      <c r="O25" s="9">
        <f t="shared" si="11"/>
        <v>7</v>
      </c>
      <c r="P25" s="109"/>
    </row>
    <row r="26" spans="1:16" ht="13.5" customHeight="1">
      <c r="A26" s="107"/>
      <c r="B26" s="64">
        <f t="shared" si="6"/>
        <v>200</v>
      </c>
      <c r="C26" s="96" t="str">
        <f t="shared" si="7"/>
        <v>yd</v>
      </c>
      <c r="D26" s="202"/>
      <c r="E26" s="202"/>
      <c r="F26" s="90"/>
      <c r="G26" s="204">
        <f t="shared" si="8"/>
        <v>9</v>
      </c>
      <c r="H26" s="109"/>
      <c r="I26" s="107"/>
      <c r="J26" s="64">
        <f t="shared" si="9"/>
        <v>200</v>
      </c>
      <c r="K26" s="96" t="str">
        <f t="shared" si="10"/>
        <v>yd</v>
      </c>
      <c r="L26" s="3"/>
      <c r="M26" s="3"/>
      <c r="N26" s="90"/>
      <c r="O26" s="9">
        <f t="shared" si="11"/>
        <v>9</v>
      </c>
      <c r="P26" s="109"/>
    </row>
    <row r="27" spans="1:16" ht="13.5" customHeight="1">
      <c r="A27" s="107"/>
      <c r="B27" s="64">
        <f t="shared" si="6"/>
        <v>250</v>
      </c>
      <c r="C27" s="96" t="str">
        <f t="shared" si="7"/>
        <v>yd</v>
      </c>
      <c r="D27" s="202"/>
      <c r="E27" s="202"/>
      <c r="F27" s="90"/>
      <c r="G27" s="204">
        <f t="shared" si="8"/>
        <v>11</v>
      </c>
      <c r="H27" s="109"/>
      <c r="I27" s="107"/>
      <c r="J27" s="64">
        <f t="shared" si="9"/>
        <v>250</v>
      </c>
      <c r="K27" s="96" t="str">
        <f t="shared" si="10"/>
        <v>yd</v>
      </c>
      <c r="L27" s="3"/>
      <c r="M27" s="3"/>
      <c r="N27" s="90"/>
      <c r="O27" s="9">
        <f t="shared" si="11"/>
        <v>11</v>
      </c>
      <c r="P27" s="109"/>
    </row>
    <row r="28" spans="1:16" ht="13.5" customHeight="1">
      <c r="A28" s="107"/>
      <c r="B28" s="64">
        <f t="shared" si="6"/>
        <v>300</v>
      </c>
      <c r="C28" s="96" t="str">
        <f t="shared" si="7"/>
        <v>yd</v>
      </c>
      <c r="D28" s="202"/>
      <c r="E28" s="202"/>
      <c r="F28" s="90"/>
      <c r="G28" s="204">
        <f t="shared" si="8"/>
        <v>13</v>
      </c>
      <c r="H28" s="109"/>
      <c r="I28" s="107"/>
      <c r="J28" s="64">
        <f t="shared" si="9"/>
        <v>300</v>
      </c>
      <c r="K28" s="96" t="str">
        <f t="shared" si="10"/>
        <v>yd</v>
      </c>
      <c r="L28" s="3"/>
      <c r="M28" s="3"/>
      <c r="N28" s="90"/>
      <c r="O28" s="9">
        <f t="shared" si="11"/>
        <v>13</v>
      </c>
      <c r="P28" s="109"/>
    </row>
    <row r="29" spans="1:16" ht="13.5" customHeight="1">
      <c r="A29" s="107"/>
      <c r="B29" s="64">
        <f t="shared" si="6"/>
        <v>350</v>
      </c>
      <c r="C29" s="96" t="str">
        <f t="shared" si="7"/>
        <v>yd</v>
      </c>
      <c r="D29" s="202"/>
      <c r="E29" s="202"/>
      <c r="F29" s="90"/>
      <c r="G29" s="204">
        <f t="shared" si="8"/>
        <v>15</v>
      </c>
      <c r="H29" s="109"/>
      <c r="I29" s="107"/>
      <c r="J29" s="64">
        <f t="shared" si="9"/>
        <v>350</v>
      </c>
      <c r="K29" s="96" t="str">
        <f t="shared" si="10"/>
        <v>yd</v>
      </c>
      <c r="L29" s="3"/>
      <c r="M29" s="3"/>
      <c r="N29" s="90"/>
      <c r="O29" s="9">
        <f t="shared" si="11"/>
        <v>15</v>
      </c>
      <c r="P29" s="109"/>
    </row>
    <row r="30" spans="1:16" ht="13.5" customHeight="1" thickBot="1">
      <c r="A30" s="107"/>
      <c r="B30" s="97">
        <f t="shared" si="6"/>
        <v>400</v>
      </c>
      <c r="C30" s="98" t="str">
        <f t="shared" si="7"/>
        <v>yd</v>
      </c>
      <c r="D30" s="205"/>
      <c r="E30" s="205"/>
      <c r="F30" s="92"/>
      <c r="G30" s="206">
        <f>G29+2</f>
        <v>17</v>
      </c>
      <c r="H30" s="109"/>
      <c r="I30" s="107"/>
      <c r="J30" s="97">
        <f>B30</f>
        <v>400</v>
      </c>
      <c r="K30" s="98" t="str">
        <f t="shared" si="10"/>
        <v>yd</v>
      </c>
      <c r="L30" s="89"/>
      <c r="M30" s="89"/>
      <c r="N30" s="92"/>
      <c r="O30" s="2">
        <f>G30</f>
        <v>17</v>
      </c>
      <c r="P30" s="109"/>
    </row>
    <row r="31" spans="1:16" ht="13.5" customHeight="1" thickTop="1">
      <c r="A31" s="107"/>
      <c r="B31" s="99">
        <f t="shared" si="6"/>
        <v>450</v>
      </c>
      <c r="C31" s="100" t="str">
        <f t="shared" si="7"/>
        <v>yd</v>
      </c>
      <c r="D31" s="207" t="s">
        <v>111</v>
      </c>
      <c r="E31" s="207"/>
      <c r="F31" s="91"/>
      <c r="G31" s="204" t="s">
        <v>192</v>
      </c>
      <c r="H31" s="109"/>
      <c r="I31" s="107"/>
      <c r="J31" s="99">
        <f>B31</f>
        <v>450</v>
      </c>
      <c r="K31" s="100" t="str">
        <f t="shared" si="10"/>
        <v>yd</v>
      </c>
      <c r="L31" s="51" t="s">
        <v>111</v>
      </c>
      <c r="M31" s="51"/>
      <c r="N31" s="91"/>
      <c r="O31" s="1" t="str">
        <f>G31</f>
        <v>Red</v>
      </c>
      <c r="P31" s="109"/>
    </row>
    <row r="32" spans="1:16" ht="13.5" customHeight="1">
      <c r="A32" s="107"/>
      <c r="B32" s="64">
        <f t="shared" si="6"/>
        <v>500</v>
      </c>
      <c r="C32" s="96" t="str">
        <f t="shared" si="7"/>
        <v>yd</v>
      </c>
      <c r="D32" s="202"/>
      <c r="E32" s="202"/>
      <c r="F32" s="90"/>
      <c r="G32" s="208"/>
      <c r="H32" s="109"/>
      <c r="I32" s="107"/>
      <c r="J32" s="64">
        <f>B32</f>
        <v>500</v>
      </c>
      <c r="K32" s="96" t="str">
        <f t="shared" si="10"/>
        <v>yd</v>
      </c>
      <c r="L32" s="3"/>
      <c r="M32" s="3"/>
      <c r="N32" s="90"/>
      <c r="O32" s="86"/>
      <c r="P32" s="109"/>
    </row>
    <row r="33" spans="1:16" ht="7.5" customHeight="1" thickBot="1">
      <c r="A33" s="112"/>
      <c r="B33" s="101"/>
      <c r="C33" s="101"/>
      <c r="D33" s="101"/>
      <c r="E33" s="101"/>
      <c r="F33" s="101"/>
      <c r="G33" s="101"/>
      <c r="H33" s="116"/>
      <c r="I33" s="112"/>
      <c r="J33" s="101"/>
      <c r="K33" s="101"/>
      <c r="L33" s="101"/>
      <c r="M33" s="101"/>
      <c r="N33" s="101"/>
      <c r="O33" s="101"/>
      <c r="P33" s="116"/>
    </row>
    <row r="34" spans="1:16" ht="7.5" customHeight="1">
      <c r="A34" s="102"/>
      <c r="B34" s="105"/>
      <c r="C34" s="105"/>
      <c r="D34" s="105"/>
      <c r="E34" s="105"/>
      <c r="F34" s="105"/>
      <c r="G34" s="105"/>
      <c r="H34" s="106"/>
      <c r="I34" s="102"/>
      <c r="J34" s="105"/>
      <c r="K34" s="105"/>
      <c r="L34" s="105"/>
      <c r="M34" s="105"/>
      <c r="N34" s="105"/>
      <c r="O34" s="105"/>
      <c r="P34" s="106"/>
    </row>
    <row r="35" spans="1:16" ht="13.5" customHeight="1">
      <c r="A35" s="107"/>
      <c r="B35" s="108" t="str">
        <f>+$B$1</f>
        <v>Girls / Boys</v>
      </c>
      <c r="C35" s="108"/>
      <c r="D35" s="8"/>
      <c r="E35" s="8"/>
      <c r="F35" s="60" t="s">
        <v>74</v>
      </c>
      <c r="G35" s="8"/>
      <c r="H35" s="109"/>
      <c r="I35" s="107"/>
      <c r="J35" s="108" t="str">
        <f>+$J$1</f>
        <v>Girls / Boys</v>
      </c>
      <c r="K35" s="108"/>
      <c r="L35" s="8"/>
      <c r="M35" s="108"/>
      <c r="N35" s="60" t="str">
        <f>+F35</f>
        <v>200 Yard Freestyle Relay</v>
      </c>
      <c r="O35" s="8"/>
      <c r="P35" s="109"/>
    </row>
    <row r="36" spans="1:16" ht="6" customHeight="1">
      <c r="A36" s="107"/>
      <c r="B36" s="108"/>
      <c r="C36" s="108"/>
      <c r="D36" s="108"/>
      <c r="E36" s="108"/>
      <c r="F36" s="8"/>
      <c r="G36" s="8"/>
      <c r="H36" s="109"/>
      <c r="I36" s="107"/>
      <c r="J36" s="108"/>
      <c r="K36" s="108"/>
      <c r="L36" s="108"/>
      <c r="M36" s="108"/>
      <c r="N36" s="8"/>
      <c r="O36" s="8"/>
      <c r="P36" s="109"/>
    </row>
    <row r="37" spans="1:16" ht="13.5" customHeight="1">
      <c r="A37" s="107"/>
      <c r="B37" s="110" t="str">
        <f>+$B$3</f>
        <v>(Circle One)</v>
      </c>
      <c r="C37" s="111"/>
      <c r="D37" s="8"/>
      <c r="E37" s="255" t="str">
        <f>+$E$3</f>
        <v>Side   or   Lane</v>
      </c>
      <c r="F37" s="255"/>
      <c r="G37" s="8"/>
      <c r="H37" s="109"/>
      <c r="I37" s="107"/>
      <c r="J37" s="110" t="str">
        <f>+$B$3</f>
        <v>(Circle One)</v>
      </c>
      <c r="K37" s="111"/>
      <c r="L37" s="8"/>
      <c r="M37" s="255" t="str">
        <f>+$E$3</f>
        <v>Side   or   Lane</v>
      </c>
      <c r="N37" s="255"/>
      <c r="O37" s="8"/>
      <c r="P37" s="109"/>
    </row>
    <row r="38" spans="1:16" ht="6" customHeight="1">
      <c r="A38" s="107"/>
      <c r="B38" s="8"/>
      <c r="C38" s="8"/>
      <c r="D38" s="8"/>
      <c r="E38" s="8"/>
      <c r="F38" s="8"/>
      <c r="G38" s="8"/>
      <c r="H38" s="109"/>
      <c r="I38" s="107"/>
      <c r="J38" s="8"/>
      <c r="K38" s="8"/>
      <c r="L38" s="8"/>
      <c r="M38" s="8"/>
      <c r="N38" s="8"/>
      <c r="O38" s="8"/>
      <c r="P38" s="109"/>
    </row>
    <row r="39" spans="1:16" ht="13.5" customHeight="1">
      <c r="A39" s="107"/>
      <c r="B39" s="8"/>
      <c r="C39" s="8"/>
      <c r="D39" s="5"/>
      <c r="E39" s="5" t="s">
        <v>214</v>
      </c>
      <c r="F39" s="76"/>
      <c r="G39" s="6"/>
      <c r="H39" s="109"/>
      <c r="I39" s="107"/>
      <c r="J39" s="8"/>
      <c r="K39" s="8"/>
      <c r="L39" s="5"/>
      <c r="M39" s="5" t="s">
        <v>214</v>
      </c>
      <c r="N39" s="76"/>
      <c r="O39" s="6"/>
      <c r="P39" s="109"/>
    </row>
    <row r="40" spans="1:16" ht="13.5" customHeight="1">
      <c r="A40" s="107"/>
      <c r="B40" s="93" t="str">
        <f>+$B$6</f>
        <v>Lane 1</v>
      </c>
      <c r="C40" s="7"/>
      <c r="D40" s="10">
        <f>$D$6</f>
        <v>2</v>
      </c>
      <c r="E40" s="52">
        <f>$E$6</f>
        <v>3</v>
      </c>
      <c r="F40" s="253">
        <f>+$F$6</f>
        <v>4</v>
      </c>
      <c r="G40" s="254"/>
      <c r="H40" s="109"/>
      <c r="I40" s="107"/>
      <c r="J40" s="93" t="str">
        <f>+$B$6</f>
        <v>Lane 1</v>
      </c>
      <c r="K40" s="7"/>
      <c r="L40" s="10">
        <f>$D$6</f>
        <v>2</v>
      </c>
      <c r="M40" s="52">
        <f>$E$6</f>
        <v>3</v>
      </c>
      <c r="N40" s="253">
        <f>+$F$6</f>
        <v>4</v>
      </c>
      <c r="O40" s="254"/>
      <c r="P40" s="109"/>
    </row>
    <row r="41" spans="1:16" ht="13.5" customHeight="1">
      <c r="A41" s="107"/>
      <c r="B41" s="93" t="str">
        <f>+$B$7</f>
        <v>Lane 2</v>
      </c>
      <c r="C41" s="7"/>
      <c r="D41" s="10">
        <f aca="true" t="shared" si="12" ref="D41:D48">$D$6</f>
        <v>2</v>
      </c>
      <c r="E41" s="52">
        <f aca="true" t="shared" si="13" ref="E41:E48">$E$6</f>
        <v>3</v>
      </c>
      <c r="F41" s="253">
        <f aca="true" t="shared" si="14" ref="F41:F48">+$F$6</f>
        <v>4</v>
      </c>
      <c r="G41" s="254"/>
      <c r="H41" s="109"/>
      <c r="I41" s="107"/>
      <c r="J41" s="93" t="str">
        <f>+$B$7</f>
        <v>Lane 2</v>
      </c>
      <c r="K41" s="7"/>
      <c r="L41" s="10">
        <f aca="true" t="shared" si="15" ref="L41:L48">$D$6</f>
        <v>2</v>
      </c>
      <c r="M41" s="52">
        <f aca="true" t="shared" si="16" ref="M41:M48">$E$6</f>
        <v>3</v>
      </c>
      <c r="N41" s="253">
        <f aca="true" t="shared" si="17" ref="N41:N48">+$F$6</f>
        <v>4</v>
      </c>
      <c r="O41" s="254"/>
      <c r="P41" s="109"/>
    </row>
    <row r="42" spans="1:16" ht="13.5" customHeight="1">
      <c r="A42" s="107"/>
      <c r="B42" s="93" t="str">
        <f>+$B$8</f>
        <v>Lane 3</v>
      </c>
      <c r="C42" s="7"/>
      <c r="D42" s="10">
        <f t="shared" si="12"/>
        <v>2</v>
      </c>
      <c r="E42" s="52">
        <f t="shared" si="13"/>
        <v>3</v>
      </c>
      <c r="F42" s="253">
        <f t="shared" si="14"/>
        <v>4</v>
      </c>
      <c r="G42" s="254"/>
      <c r="H42" s="109"/>
      <c r="I42" s="107"/>
      <c r="J42" s="93" t="str">
        <f>+$B$8</f>
        <v>Lane 3</v>
      </c>
      <c r="K42" s="7"/>
      <c r="L42" s="10">
        <f t="shared" si="15"/>
        <v>2</v>
      </c>
      <c r="M42" s="52">
        <f t="shared" si="16"/>
        <v>3</v>
      </c>
      <c r="N42" s="253">
        <f t="shared" si="17"/>
        <v>4</v>
      </c>
      <c r="O42" s="254"/>
      <c r="P42" s="109"/>
    </row>
    <row r="43" spans="1:16" ht="13.5" customHeight="1">
      <c r="A43" s="107"/>
      <c r="B43" s="93" t="str">
        <f>+$B$9</f>
        <v>Lane 4</v>
      </c>
      <c r="C43" s="7"/>
      <c r="D43" s="10">
        <f t="shared" si="12"/>
        <v>2</v>
      </c>
      <c r="E43" s="52">
        <f t="shared" si="13"/>
        <v>3</v>
      </c>
      <c r="F43" s="253">
        <f t="shared" si="14"/>
        <v>4</v>
      </c>
      <c r="G43" s="254"/>
      <c r="H43" s="109"/>
      <c r="I43" s="107"/>
      <c r="J43" s="93" t="str">
        <f>+$B$9</f>
        <v>Lane 4</v>
      </c>
      <c r="K43" s="7"/>
      <c r="L43" s="10">
        <f t="shared" si="15"/>
        <v>2</v>
      </c>
      <c r="M43" s="52">
        <f t="shared" si="16"/>
        <v>3</v>
      </c>
      <c r="N43" s="253">
        <f t="shared" si="17"/>
        <v>4</v>
      </c>
      <c r="O43" s="254"/>
      <c r="P43" s="109"/>
    </row>
    <row r="44" spans="1:16" ht="13.5" customHeight="1">
      <c r="A44" s="107"/>
      <c r="B44" s="93" t="str">
        <f>+$B$10</f>
        <v>Lane 5</v>
      </c>
      <c r="C44" s="7"/>
      <c r="D44" s="10">
        <f t="shared" si="12"/>
        <v>2</v>
      </c>
      <c r="E44" s="52">
        <f t="shared" si="13"/>
        <v>3</v>
      </c>
      <c r="F44" s="253">
        <f t="shared" si="14"/>
        <v>4</v>
      </c>
      <c r="G44" s="254"/>
      <c r="H44" s="109"/>
      <c r="I44" s="107"/>
      <c r="J44" s="93" t="str">
        <f>+$B$10</f>
        <v>Lane 5</v>
      </c>
      <c r="K44" s="7"/>
      <c r="L44" s="10">
        <f t="shared" si="15"/>
        <v>2</v>
      </c>
      <c r="M44" s="52">
        <f t="shared" si="16"/>
        <v>3</v>
      </c>
      <c r="N44" s="253">
        <f t="shared" si="17"/>
        <v>4</v>
      </c>
      <c r="O44" s="254"/>
      <c r="P44" s="109"/>
    </row>
    <row r="45" spans="1:16" ht="13.5" customHeight="1">
      <c r="A45" s="107"/>
      <c r="B45" s="93" t="str">
        <f>+$B$11</f>
        <v>Lane 6</v>
      </c>
      <c r="C45" s="7"/>
      <c r="D45" s="10">
        <f t="shared" si="12"/>
        <v>2</v>
      </c>
      <c r="E45" s="52">
        <f t="shared" si="13"/>
        <v>3</v>
      </c>
      <c r="F45" s="253">
        <f t="shared" si="14"/>
        <v>4</v>
      </c>
      <c r="G45" s="254"/>
      <c r="H45" s="109"/>
      <c r="I45" s="107"/>
      <c r="J45" s="93" t="str">
        <f>+$B$11</f>
        <v>Lane 6</v>
      </c>
      <c r="K45" s="7"/>
      <c r="L45" s="10">
        <f t="shared" si="15"/>
        <v>2</v>
      </c>
      <c r="M45" s="52">
        <f t="shared" si="16"/>
        <v>3</v>
      </c>
      <c r="N45" s="253">
        <f t="shared" si="17"/>
        <v>4</v>
      </c>
      <c r="O45" s="254"/>
      <c r="P45" s="109"/>
    </row>
    <row r="46" spans="1:16" ht="13.5" customHeight="1">
      <c r="A46" s="107"/>
      <c r="B46" s="93" t="str">
        <f>+$B$12</f>
        <v>Lane 7</v>
      </c>
      <c r="C46" s="7"/>
      <c r="D46" s="10">
        <f t="shared" si="12"/>
        <v>2</v>
      </c>
      <c r="E46" s="52">
        <f t="shared" si="13"/>
        <v>3</v>
      </c>
      <c r="F46" s="253">
        <f t="shared" si="14"/>
        <v>4</v>
      </c>
      <c r="G46" s="254"/>
      <c r="H46" s="109"/>
      <c r="I46" s="107"/>
      <c r="J46" s="93" t="str">
        <f>+$B$12</f>
        <v>Lane 7</v>
      </c>
      <c r="K46" s="7"/>
      <c r="L46" s="10">
        <f t="shared" si="15"/>
        <v>2</v>
      </c>
      <c r="M46" s="52">
        <f t="shared" si="16"/>
        <v>3</v>
      </c>
      <c r="N46" s="253">
        <f t="shared" si="17"/>
        <v>4</v>
      </c>
      <c r="O46" s="254"/>
      <c r="P46" s="109"/>
    </row>
    <row r="47" spans="1:16" ht="13.5" customHeight="1">
      <c r="A47" s="107"/>
      <c r="B47" s="93" t="str">
        <f>+$B$13</f>
        <v>Lane 8</v>
      </c>
      <c r="C47" s="7"/>
      <c r="D47" s="10">
        <f t="shared" si="12"/>
        <v>2</v>
      </c>
      <c r="E47" s="52">
        <f t="shared" si="13"/>
        <v>3</v>
      </c>
      <c r="F47" s="253">
        <f t="shared" si="14"/>
        <v>4</v>
      </c>
      <c r="G47" s="254"/>
      <c r="H47" s="109"/>
      <c r="I47" s="107"/>
      <c r="J47" s="93" t="str">
        <f>+$B$13</f>
        <v>Lane 8</v>
      </c>
      <c r="K47" s="7"/>
      <c r="L47" s="10">
        <f t="shared" si="15"/>
        <v>2</v>
      </c>
      <c r="M47" s="52">
        <f t="shared" si="16"/>
        <v>3</v>
      </c>
      <c r="N47" s="253">
        <f t="shared" si="17"/>
        <v>4</v>
      </c>
      <c r="O47" s="254"/>
      <c r="P47" s="109"/>
    </row>
    <row r="48" spans="1:16" ht="13.5" customHeight="1">
      <c r="A48" s="107"/>
      <c r="B48" s="93" t="str">
        <f>+$B$14</f>
        <v>Lane 9</v>
      </c>
      <c r="C48" s="7"/>
      <c r="D48" s="10">
        <f t="shared" si="12"/>
        <v>2</v>
      </c>
      <c r="E48" s="52">
        <f t="shared" si="13"/>
        <v>3</v>
      </c>
      <c r="F48" s="253">
        <f t="shared" si="14"/>
        <v>4</v>
      </c>
      <c r="G48" s="254"/>
      <c r="H48" s="109"/>
      <c r="I48" s="107"/>
      <c r="J48" s="93" t="str">
        <f>+$B$14</f>
        <v>Lane 9</v>
      </c>
      <c r="K48" s="7"/>
      <c r="L48" s="10">
        <f t="shared" si="15"/>
        <v>2</v>
      </c>
      <c r="M48" s="52">
        <f t="shared" si="16"/>
        <v>3</v>
      </c>
      <c r="N48" s="253">
        <f t="shared" si="17"/>
        <v>4</v>
      </c>
      <c r="O48" s="254"/>
      <c r="P48" s="109"/>
    </row>
    <row r="49" spans="1:16" ht="9.75" customHeight="1">
      <c r="A49" s="107"/>
      <c r="B49" s="108"/>
      <c r="C49" s="108"/>
      <c r="D49" s="108"/>
      <c r="E49" s="108"/>
      <c r="F49" s="108"/>
      <c r="G49" s="8"/>
      <c r="H49" s="109"/>
      <c r="I49" s="107"/>
      <c r="J49" s="108"/>
      <c r="K49" s="108"/>
      <c r="L49" s="108"/>
      <c r="M49" s="108"/>
      <c r="N49" s="8"/>
      <c r="O49" s="108"/>
      <c r="P49" s="109"/>
    </row>
    <row r="50" spans="1:16" ht="13.5" customHeight="1">
      <c r="A50" s="107"/>
      <c r="B50" s="108" t="str">
        <f>+$B$16</f>
        <v>Legend:</v>
      </c>
      <c r="C50" s="108"/>
      <c r="D50" s="108" t="str">
        <f>+$D$16</f>
        <v>  O   for good           X   for early</v>
      </c>
      <c r="E50" s="108"/>
      <c r="F50" s="108"/>
      <c r="G50" s="8"/>
      <c r="H50" s="109"/>
      <c r="I50" s="107"/>
      <c r="J50" s="108" t="str">
        <f>+$B$16</f>
        <v>Legend:</v>
      </c>
      <c r="K50" s="108"/>
      <c r="L50" s="108" t="str">
        <f>+$D$16</f>
        <v>  O   for good           X   for early</v>
      </c>
      <c r="M50" s="108"/>
      <c r="N50" s="108"/>
      <c r="O50" s="8"/>
      <c r="P50" s="109"/>
    </row>
    <row r="51" spans="1:16" ht="12" customHeight="1">
      <c r="A51" s="107"/>
      <c r="B51" s="108"/>
      <c r="C51" s="108"/>
      <c r="D51" s="108"/>
      <c r="E51" s="108"/>
      <c r="F51" s="108"/>
      <c r="G51" s="8"/>
      <c r="H51" s="109"/>
      <c r="I51" s="107"/>
      <c r="J51" s="108"/>
      <c r="K51" s="108"/>
      <c r="L51" s="108"/>
      <c r="M51" s="108"/>
      <c r="N51" s="108"/>
      <c r="O51" s="8"/>
      <c r="P51" s="109"/>
    </row>
    <row r="52" spans="1:16" ht="13.5" customHeight="1">
      <c r="A52" s="107"/>
      <c r="B52" s="108" t="str">
        <f>+$B$18</f>
        <v>Relay Takeoff Judge  _______________________</v>
      </c>
      <c r="C52" s="108"/>
      <c r="D52" s="108"/>
      <c r="E52" s="108"/>
      <c r="F52" s="108"/>
      <c r="G52" s="8"/>
      <c r="H52" s="109"/>
      <c r="I52" s="107"/>
      <c r="J52" s="108" t="str">
        <f>+$B$18</f>
        <v>Relay Takeoff Judge  _______________________</v>
      </c>
      <c r="K52" s="108"/>
      <c r="L52" s="108"/>
      <c r="M52" s="108"/>
      <c r="N52" s="108"/>
      <c r="O52" s="8"/>
      <c r="P52" s="109"/>
    </row>
    <row r="53" spans="1:16" ht="7.5" customHeight="1" thickBot="1">
      <c r="A53" s="112"/>
      <c r="B53" s="101"/>
      <c r="C53" s="101"/>
      <c r="D53" s="101"/>
      <c r="E53" s="101"/>
      <c r="F53" s="101"/>
      <c r="G53" s="101"/>
      <c r="H53" s="116"/>
      <c r="I53" s="112"/>
      <c r="J53" s="101"/>
      <c r="K53" s="101"/>
      <c r="L53" s="101"/>
      <c r="M53" s="101"/>
      <c r="N53" s="101"/>
      <c r="O53" s="101"/>
      <c r="P53" s="116"/>
    </row>
    <row r="54" spans="1:16" ht="7.5" customHeight="1">
      <c r="A54" s="102"/>
      <c r="B54" s="105"/>
      <c r="C54" s="105"/>
      <c r="D54" s="105"/>
      <c r="E54" s="105"/>
      <c r="F54" s="105"/>
      <c r="G54" s="105"/>
      <c r="H54" s="106"/>
      <c r="I54" s="107"/>
      <c r="J54" s="8"/>
      <c r="K54" s="8"/>
      <c r="L54" s="8"/>
      <c r="M54" s="8"/>
      <c r="N54" s="8"/>
      <c r="O54" s="8"/>
      <c r="P54" s="109"/>
    </row>
    <row r="55" spans="1:16" ht="13.5" customHeight="1">
      <c r="A55" s="107"/>
      <c r="B55" s="108" t="str">
        <f>+$B$1</f>
        <v>Girls / Boys</v>
      </c>
      <c r="C55" s="108"/>
      <c r="D55" s="8"/>
      <c r="E55" s="108"/>
      <c r="F55" s="60" t="s">
        <v>75</v>
      </c>
      <c r="G55" s="8"/>
      <c r="H55" s="109"/>
      <c r="I55" s="107"/>
      <c r="J55" s="108" t="str">
        <f>+$J$1</f>
        <v>Girls / Boys</v>
      </c>
      <c r="K55" s="108"/>
      <c r="L55" s="8"/>
      <c r="M55" s="108"/>
      <c r="N55" s="60" t="str">
        <f>+F55</f>
        <v>400 Yard Freestyle Relay</v>
      </c>
      <c r="O55" s="8"/>
      <c r="P55" s="109"/>
    </row>
    <row r="56" spans="1:16" ht="6" customHeight="1">
      <c r="A56" s="107"/>
      <c r="B56" s="108"/>
      <c r="C56" s="108"/>
      <c r="D56" s="108"/>
      <c r="E56" s="108"/>
      <c r="F56" s="8"/>
      <c r="G56" s="8"/>
      <c r="H56" s="109"/>
      <c r="I56" s="107"/>
      <c r="J56" s="108"/>
      <c r="K56" s="108"/>
      <c r="L56" s="108"/>
      <c r="M56" s="108"/>
      <c r="N56" s="8"/>
      <c r="O56" s="8"/>
      <c r="P56" s="109"/>
    </row>
    <row r="57" spans="1:16" ht="13.5" customHeight="1">
      <c r="A57" s="107"/>
      <c r="B57" s="110" t="str">
        <f>+$B$3</f>
        <v>(Circle One)</v>
      </c>
      <c r="C57" s="111"/>
      <c r="D57" s="8"/>
      <c r="E57" s="255" t="str">
        <f>+$E$3</f>
        <v>Side   or   Lane</v>
      </c>
      <c r="F57" s="255"/>
      <c r="G57" s="8"/>
      <c r="H57" s="109"/>
      <c r="I57" s="107"/>
      <c r="J57" s="110" t="str">
        <f>+$B$3</f>
        <v>(Circle One)</v>
      </c>
      <c r="K57" s="111"/>
      <c r="L57" s="8"/>
      <c r="M57" s="255" t="str">
        <f>+$E$3</f>
        <v>Side   or   Lane</v>
      </c>
      <c r="N57" s="255"/>
      <c r="O57" s="8"/>
      <c r="P57" s="109"/>
    </row>
    <row r="58" spans="1:16" ht="6" customHeight="1">
      <c r="A58" s="107"/>
      <c r="B58" s="8"/>
      <c r="C58" s="8"/>
      <c r="D58" s="8"/>
      <c r="E58" s="8"/>
      <c r="F58" s="8"/>
      <c r="G58" s="8"/>
      <c r="H58" s="109"/>
      <c r="I58" s="107"/>
      <c r="J58" s="8"/>
      <c r="K58" s="8"/>
      <c r="L58" s="8"/>
      <c r="M58" s="8"/>
      <c r="N58" s="8"/>
      <c r="O58" s="8"/>
      <c r="P58" s="109"/>
    </row>
    <row r="59" spans="1:16" ht="13.5" customHeight="1">
      <c r="A59" s="107"/>
      <c r="B59" s="8"/>
      <c r="C59" s="8"/>
      <c r="D59" s="5"/>
      <c r="E59" s="5" t="s">
        <v>214</v>
      </c>
      <c r="F59" s="76"/>
      <c r="G59" s="6"/>
      <c r="H59" s="109"/>
      <c r="I59" s="107"/>
      <c r="J59" s="8"/>
      <c r="K59" s="8"/>
      <c r="L59" s="5"/>
      <c r="M59" s="5" t="s">
        <v>214</v>
      </c>
      <c r="N59" s="76"/>
      <c r="O59" s="6"/>
      <c r="P59" s="109"/>
    </row>
    <row r="60" spans="1:16" ht="13.5" customHeight="1">
      <c r="A60" s="107"/>
      <c r="B60" s="93" t="str">
        <f>+$B$6</f>
        <v>Lane 1</v>
      </c>
      <c r="C60" s="7"/>
      <c r="D60" s="10">
        <f>$D$6</f>
        <v>2</v>
      </c>
      <c r="E60" s="52">
        <f>$E$6</f>
        <v>3</v>
      </c>
      <c r="F60" s="253">
        <f>+$F$6</f>
        <v>4</v>
      </c>
      <c r="G60" s="254"/>
      <c r="H60" s="109"/>
      <c r="I60" s="107"/>
      <c r="J60" s="93" t="str">
        <f>+$B$6</f>
        <v>Lane 1</v>
      </c>
      <c r="K60" s="7"/>
      <c r="L60" s="10">
        <f>$D$6</f>
        <v>2</v>
      </c>
      <c r="M60" s="52">
        <f>$E$6</f>
        <v>3</v>
      </c>
      <c r="N60" s="253">
        <f>+$F$6</f>
        <v>4</v>
      </c>
      <c r="O60" s="254"/>
      <c r="P60" s="109"/>
    </row>
    <row r="61" spans="1:16" ht="13.5" customHeight="1">
      <c r="A61" s="107"/>
      <c r="B61" s="93" t="str">
        <f>+$B$7</f>
        <v>Lane 2</v>
      </c>
      <c r="C61" s="7"/>
      <c r="D61" s="10">
        <f aca="true" t="shared" si="18" ref="D61:D68">$D$6</f>
        <v>2</v>
      </c>
      <c r="E61" s="52">
        <f aca="true" t="shared" si="19" ref="E61:E68">$E$6</f>
        <v>3</v>
      </c>
      <c r="F61" s="253">
        <f aca="true" t="shared" si="20" ref="F61:F68">+$F$6</f>
        <v>4</v>
      </c>
      <c r="G61" s="254"/>
      <c r="H61" s="109"/>
      <c r="I61" s="107"/>
      <c r="J61" s="93" t="str">
        <f>+$B$7</f>
        <v>Lane 2</v>
      </c>
      <c r="K61" s="7"/>
      <c r="L61" s="10">
        <f aca="true" t="shared" si="21" ref="L61:L68">$D$6</f>
        <v>2</v>
      </c>
      <c r="M61" s="52">
        <f aca="true" t="shared" si="22" ref="M61:M68">$E$6</f>
        <v>3</v>
      </c>
      <c r="N61" s="253">
        <f aca="true" t="shared" si="23" ref="N61:N68">+$F$6</f>
        <v>4</v>
      </c>
      <c r="O61" s="254"/>
      <c r="P61" s="109"/>
    </row>
    <row r="62" spans="1:16" ht="13.5" customHeight="1">
      <c r="A62" s="107"/>
      <c r="B62" s="93" t="str">
        <f>+$B$8</f>
        <v>Lane 3</v>
      </c>
      <c r="C62" s="7"/>
      <c r="D62" s="10">
        <f t="shared" si="18"/>
        <v>2</v>
      </c>
      <c r="E62" s="52">
        <f t="shared" si="19"/>
        <v>3</v>
      </c>
      <c r="F62" s="253">
        <f t="shared" si="20"/>
        <v>4</v>
      </c>
      <c r="G62" s="254"/>
      <c r="H62" s="109"/>
      <c r="I62" s="107"/>
      <c r="J62" s="93" t="str">
        <f>+$B$8</f>
        <v>Lane 3</v>
      </c>
      <c r="K62" s="7"/>
      <c r="L62" s="10">
        <f t="shared" si="21"/>
        <v>2</v>
      </c>
      <c r="M62" s="52">
        <f t="shared" si="22"/>
        <v>3</v>
      </c>
      <c r="N62" s="253">
        <f t="shared" si="23"/>
        <v>4</v>
      </c>
      <c r="O62" s="254"/>
      <c r="P62" s="109"/>
    </row>
    <row r="63" spans="1:16" ht="13.5" customHeight="1">
      <c r="A63" s="107"/>
      <c r="B63" s="93" t="str">
        <f>+$B$9</f>
        <v>Lane 4</v>
      </c>
      <c r="C63" s="7"/>
      <c r="D63" s="10">
        <f t="shared" si="18"/>
        <v>2</v>
      </c>
      <c r="E63" s="52">
        <f t="shared" si="19"/>
        <v>3</v>
      </c>
      <c r="F63" s="253">
        <f t="shared" si="20"/>
        <v>4</v>
      </c>
      <c r="G63" s="254"/>
      <c r="H63" s="109"/>
      <c r="I63" s="107"/>
      <c r="J63" s="93" t="str">
        <f>+$B$9</f>
        <v>Lane 4</v>
      </c>
      <c r="K63" s="7"/>
      <c r="L63" s="10">
        <f t="shared" si="21"/>
        <v>2</v>
      </c>
      <c r="M63" s="52">
        <f t="shared" si="22"/>
        <v>3</v>
      </c>
      <c r="N63" s="253">
        <f t="shared" si="23"/>
        <v>4</v>
      </c>
      <c r="O63" s="254"/>
      <c r="P63" s="109"/>
    </row>
    <row r="64" spans="1:16" ht="13.5" customHeight="1">
      <c r="A64" s="107"/>
      <c r="B64" s="93" t="str">
        <f>+$B$10</f>
        <v>Lane 5</v>
      </c>
      <c r="C64" s="7"/>
      <c r="D64" s="10">
        <f t="shared" si="18"/>
        <v>2</v>
      </c>
      <c r="E64" s="52">
        <f t="shared" si="19"/>
        <v>3</v>
      </c>
      <c r="F64" s="253">
        <f t="shared" si="20"/>
        <v>4</v>
      </c>
      <c r="G64" s="254"/>
      <c r="H64" s="109"/>
      <c r="I64" s="107"/>
      <c r="J64" s="93" t="str">
        <f>+$B$10</f>
        <v>Lane 5</v>
      </c>
      <c r="K64" s="7"/>
      <c r="L64" s="10">
        <f t="shared" si="21"/>
        <v>2</v>
      </c>
      <c r="M64" s="52">
        <f t="shared" si="22"/>
        <v>3</v>
      </c>
      <c r="N64" s="253">
        <f t="shared" si="23"/>
        <v>4</v>
      </c>
      <c r="O64" s="254"/>
      <c r="P64" s="109"/>
    </row>
    <row r="65" spans="1:16" ht="13.5" customHeight="1">
      <c r="A65" s="107"/>
      <c r="B65" s="93" t="str">
        <f>+$B$11</f>
        <v>Lane 6</v>
      </c>
      <c r="C65" s="7"/>
      <c r="D65" s="10">
        <f t="shared" si="18"/>
        <v>2</v>
      </c>
      <c r="E65" s="52">
        <f t="shared" si="19"/>
        <v>3</v>
      </c>
      <c r="F65" s="253">
        <f t="shared" si="20"/>
        <v>4</v>
      </c>
      <c r="G65" s="254"/>
      <c r="H65" s="109"/>
      <c r="I65" s="107"/>
      <c r="J65" s="93" t="str">
        <f>+$B$11</f>
        <v>Lane 6</v>
      </c>
      <c r="K65" s="7"/>
      <c r="L65" s="10">
        <f t="shared" si="21"/>
        <v>2</v>
      </c>
      <c r="M65" s="52">
        <f t="shared" si="22"/>
        <v>3</v>
      </c>
      <c r="N65" s="253">
        <f t="shared" si="23"/>
        <v>4</v>
      </c>
      <c r="O65" s="254"/>
      <c r="P65" s="109"/>
    </row>
    <row r="66" spans="1:16" ht="13.5" customHeight="1">
      <c r="A66" s="107"/>
      <c r="B66" s="93" t="str">
        <f>+$B$12</f>
        <v>Lane 7</v>
      </c>
      <c r="C66" s="7"/>
      <c r="D66" s="10">
        <f t="shared" si="18"/>
        <v>2</v>
      </c>
      <c r="E66" s="52">
        <f t="shared" si="19"/>
        <v>3</v>
      </c>
      <c r="F66" s="253">
        <f t="shared" si="20"/>
        <v>4</v>
      </c>
      <c r="G66" s="254"/>
      <c r="H66" s="109"/>
      <c r="I66" s="107"/>
      <c r="J66" s="93" t="str">
        <f>+$B$12</f>
        <v>Lane 7</v>
      </c>
      <c r="K66" s="7"/>
      <c r="L66" s="10">
        <f t="shared" si="21"/>
        <v>2</v>
      </c>
      <c r="M66" s="52">
        <f t="shared" si="22"/>
        <v>3</v>
      </c>
      <c r="N66" s="253">
        <f t="shared" si="23"/>
        <v>4</v>
      </c>
      <c r="O66" s="254"/>
      <c r="P66" s="109"/>
    </row>
    <row r="67" spans="1:16" ht="13.5" customHeight="1">
      <c r="A67" s="107"/>
      <c r="B67" s="93" t="str">
        <f>+$B$13</f>
        <v>Lane 8</v>
      </c>
      <c r="C67" s="7"/>
      <c r="D67" s="10">
        <f t="shared" si="18"/>
        <v>2</v>
      </c>
      <c r="E67" s="52">
        <f t="shared" si="19"/>
        <v>3</v>
      </c>
      <c r="F67" s="253">
        <f t="shared" si="20"/>
        <v>4</v>
      </c>
      <c r="G67" s="254"/>
      <c r="H67" s="109"/>
      <c r="I67" s="107"/>
      <c r="J67" s="93" t="str">
        <f>+$B$13</f>
        <v>Lane 8</v>
      </c>
      <c r="K67" s="7"/>
      <c r="L67" s="10">
        <f t="shared" si="21"/>
        <v>2</v>
      </c>
      <c r="M67" s="52">
        <f t="shared" si="22"/>
        <v>3</v>
      </c>
      <c r="N67" s="253">
        <f t="shared" si="23"/>
        <v>4</v>
      </c>
      <c r="O67" s="254"/>
      <c r="P67" s="109"/>
    </row>
    <row r="68" spans="1:16" ht="13.5" customHeight="1">
      <c r="A68" s="107"/>
      <c r="B68" s="93" t="str">
        <f>+$B$14</f>
        <v>Lane 9</v>
      </c>
      <c r="C68" s="7"/>
      <c r="D68" s="10">
        <f t="shared" si="18"/>
        <v>2</v>
      </c>
      <c r="E68" s="52">
        <f t="shared" si="19"/>
        <v>3</v>
      </c>
      <c r="F68" s="253">
        <f t="shared" si="20"/>
        <v>4</v>
      </c>
      <c r="G68" s="254"/>
      <c r="H68" s="109"/>
      <c r="I68" s="107"/>
      <c r="J68" s="93" t="str">
        <f>+$B$14</f>
        <v>Lane 9</v>
      </c>
      <c r="K68" s="7"/>
      <c r="L68" s="10">
        <f t="shared" si="21"/>
        <v>2</v>
      </c>
      <c r="M68" s="52">
        <f t="shared" si="22"/>
        <v>3</v>
      </c>
      <c r="N68" s="253">
        <f t="shared" si="23"/>
        <v>4</v>
      </c>
      <c r="O68" s="254"/>
      <c r="P68" s="109"/>
    </row>
    <row r="69" spans="1:16" ht="9.75" customHeight="1">
      <c r="A69" s="107"/>
      <c r="B69" s="108"/>
      <c r="C69" s="108"/>
      <c r="D69" s="108"/>
      <c r="E69" s="108"/>
      <c r="F69" s="108"/>
      <c r="G69" s="8"/>
      <c r="H69" s="109"/>
      <c r="I69" s="107"/>
      <c r="J69" s="108"/>
      <c r="K69" s="108"/>
      <c r="L69" s="108"/>
      <c r="M69" s="108"/>
      <c r="N69" s="108"/>
      <c r="O69" s="8"/>
      <c r="P69" s="109"/>
    </row>
    <row r="70" spans="1:16" ht="15">
      <c r="A70" s="107"/>
      <c r="B70" s="108" t="str">
        <f>+$B$16</f>
        <v>Legend:</v>
      </c>
      <c r="C70" s="108"/>
      <c r="D70" s="108" t="str">
        <f>+$D$16</f>
        <v>  O   for good           X   for early</v>
      </c>
      <c r="E70" s="108"/>
      <c r="F70" s="108"/>
      <c r="G70" s="8"/>
      <c r="H70" s="109"/>
      <c r="I70" s="107"/>
      <c r="J70" s="108" t="str">
        <f>+$B$16</f>
        <v>Legend:</v>
      </c>
      <c r="K70" s="108"/>
      <c r="L70" s="108" t="str">
        <f>+$D$16</f>
        <v>  O   for good           X   for early</v>
      </c>
      <c r="M70" s="108"/>
      <c r="N70" s="108"/>
      <c r="O70" s="8"/>
      <c r="P70" s="109"/>
    </row>
    <row r="71" spans="1:16" ht="12" customHeight="1">
      <c r="A71" s="107"/>
      <c r="B71" s="108"/>
      <c r="C71" s="108"/>
      <c r="D71" s="108"/>
      <c r="E71" s="108"/>
      <c r="F71" s="108"/>
      <c r="G71" s="8"/>
      <c r="H71" s="109"/>
      <c r="I71" s="107"/>
      <c r="J71" s="108"/>
      <c r="K71" s="108"/>
      <c r="L71" s="108"/>
      <c r="M71" s="108"/>
      <c r="N71" s="108"/>
      <c r="O71" s="8"/>
      <c r="P71" s="109"/>
    </row>
    <row r="72" spans="1:16" ht="15">
      <c r="A72" s="107"/>
      <c r="B72" s="108" t="str">
        <f>+$B$18</f>
        <v>Relay Takeoff Judge  _______________________</v>
      </c>
      <c r="C72" s="108"/>
      <c r="D72" s="108"/>
      <c r="E72" s="108"/>
      <c r="F72" s="108"/>
      <c r="G72" s="8"/>
      <c r="H72" s="109"/>
      <c r="I72" s="107"/>
      <c r="J72" s="108" t="str">
        <f>+$B$18</f>
        <v>Relay Takeoff Judge  _______________________</v>
      </c>
      <c r="K72" s="108"/>
      <c r="L72" s="108"/>
      <c r="M72" s="108"/>
      <c r="N72" s="108"/>
      <c r="O72" s="8"/>
      <c r="P72" s="109"/>
    </row>
    <row r="73" spans="1:16" ht="15" thickBot="1">
      <c r="A73" s="112"/>
      <c r="B73" s="101"/>
      <c r="C73" s="101"/>
      <c r="D73" s="101"/>
      <c r="E73" s="101"/>
      <c r="F73" s="101"/>
      <c r="G73" s="101"/>
      <c r="H73" s="116"/>
      <c r="I73" s="112"/>
      <c r="J73" s="101"/>
      <c r="K73" s="101"/>
      <c r="L73" s="101"/>
      <c r="M73" s="101"/>
      <c r="N73" s="101"/>
      <c r="O73" s="101"/>
      <c r="P73" s="116"/>
    </row>
  </sheetData>
  <sheetProtection/>
  <mergeCells count="60">
    <mergeCell ref="F68:G68"/>
    <mergeCell ref="N68:O68"/>
    <mergeCell ref="F14:G14"/>
    <mergeCell ref="N14:O14"/>
    <mergeCell ref="F48:G48"/>
    <mergeCell ref="N48:O48"/>
    <mergeCell ref="N40:O40"/>
    <mergeCell ref="N41:O41"/>
    <mergeCell ref="N42:O42"/>
    <mergeCell ref="N43:O43"/>
    <mergeCell ref="E3:F3"/>
    <mergeCell ref="M3:N3"/>
    <mergeCell ref="M37:N37"/>
    <mergeCell ref="M57:N57"/>
    <mergeCell ref="E37:F37"/>
    <mergeCell ref="E57:F57"/>
    <mergeCell ref="F6:G6"/>
    <mergeCell ref="F7:G7"/>
    <mergeCell ref="F8:G8"/>
    <mergeCell ref="F9:G9"/>
    <mergeCell ref="F10:G10"/>
    <mergeCell ref="F11:G11"/>
    <mergeCell ref="F12:G12"/>
    <mergeCell ref="F13:G13"/>
    <mergeCell ref="N6:O6"/>
    <mergeCell ref="N7:O7"/>
    <mergeCell ref="N8:O8"/>
    <mergeCell ref="N9:O9"/>
    <mergeCell ref="N10:O10"/>
    <mergeCell ref="N11:O11"/>
    <mergeCell ref="N12:O12"/>
    <mergeCell ref="N13:O13"/>
    <mergeCell ref="N44:O44"/>
    <mergeCell ref="N45:O45"/>
    <mergeCell ref="N46:O46"/>
    <mergeCell ref="N47:O47"/>
    <mergeCell ref="N60:O60"/>
    <mergeCell ref="N61:O61"/>
    <mergeCell ref="N62:O62"/>
    <mergeCell ref="N63:O63"/>
    <mergeCell ref="N64:O64"/>
    <mergeCell ref="N65:O65"/>
    <mergeCell ref="N66:O66"/>
    <mergeCell ref="N67:O67"/>
    <mergeCell ref="F60:G60"/>
    <mergeCell ref="F61:G61"/>
    <mergeCell ref="F62:G62"/>
    <mergeCell ref="F63:G63"/>
    <mergeCell ref="F64:G64"/>
    <mergeCell ref="F65:G65"/>
    <mergeCell ref="F66:G66"/>
    <mergeCell ref="F67:G67"/>
    <mergeCell ref="F46:G46"/>
    <mergeCell ref="F47:G47"/>
    <mergeCell ref="F40:G40"/>
    <mergeCell ref="F41:G41"/>
    <mergeCell ref="F42:G42"/>
    <mergeCell ref="F43:G43"/>
    <mergeCell ref="F44:G44"/>
    <mergeCell ref="F45:G45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0" r:id="rId1"/>
  <headerFooter alignWithMargins="0">
    <oddFooter>&amp;C&amp;D&amp;R&amp;F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4" customWidth="1"/>
    <col min="2" max="2" width="4.75390625" style="4" customWidth="1"/>
    <col min="3" max="3" width="4.50390625" style="4" customWidth="1"/>
    <col min="4" max="5" width="13.75390625" style="4" customWidth="1"/>
    <col min="6" max="6" width="6.75390625" style="4" customWidth="1"/>
    <col min="7" max="7" width="7.75390625" style="4" customWidth="1"/>
    <col min="8" max="9" width="3.75390625" style="4" customWidth="1"/>
    <col min="10" max="10" width="5.125" style="4" customWidth="1"/>
    <col min="11" max="11" width="4.50390625" style="4" customWidth="1"/>
    <col min="12" max="13" width="13.75390625" style="4" customWidth="1"/>
    <col min="14" max="14" width="6.75390625" style="4" customWidth="1"/>
    <col min="15" max="15" width="7.75390625" style="4" customWidth="1"/>
    <col min="16" max="16" width="3.75390625" style="4" customWidth="1"/>
    <col min="17" max="16384" width="9.125" style="4" customWidth="1"/>
  </cols>
  <sheetData>
    <row r="1" spans="1:16" ht="15">
      <c r="A1" s="102"/>
      <c r="B1" s="103" t="s">
        <v>135</v>
      </c>
      <c r="C1" s="103"/>
      <c r="D1" s="105"/>
      <c r="E1" s="103" t="s">
        <v>137</v>
      </c>
      <c r="F1" s="105"/>
      <c r="G1" s="105"/>
      <c r="H1" s="106"/>
      <c r="I1" s="102"/>
      <c r="J1" s="103" t="str">
        <f>+B1</f>
        <v>Girls / Boys</v>
      </c>
      <c r="K1" s="103"/>
      <c r="L1" s="105"/>
      <c r="M1" s="103" t="str">
        <f>+E1</f>
        <v>200 Meter Medley Relay</v>
      </c>
      <c r="N1" s="105"/>
      <c r="O1" s="105"/>
      <c r="P1" s="106"/>
    </row>
    <row r="2" spans="1:16" ht="6" customHeight="1">
      <c r="A2" s="107"/>
      <c r="B2" s="108"/>
      <c r="C2" s="108"/>
      <c r="D2" s="108"/>
      <c r="E2" s="108"/>
      <c r="F2" s="8"/>
      <c r="G2" s="8"/>
      <c r="H2" s="109"/>
      <c r="I2" s="107"/>
      <c r="J2" s="108"/>
      <c r="K2" s="108"/>
      <c r="L2" s="108"/>
      <c r="M2" s="108"/>
      <c r="N2" s="8"/>
      <c r="O2" s="8"/>
      <c r="P2" s="109"/>
    </row>
    <row r="3" spans="1:16" ht="13.5" customHeight="1">
      <c r="A3" s="107"/>
      <c r="B3" s="110" t="s">
        <v>223</v>
      </c>
      <c r="C3" s="111"/>
      <c r="D3" s="8"/>
      <c r="E3" s="255" t="s">
        <v>224</v>
      </c>
      <c r="F3" s="255"/>
      <c r="G3" s="8"/>
      <c r="H3" s="109"/>
      <c r="I3" s="107"/>
      <c r="J3" s="110" t="str">
        <f>+$B$3</f>
        <v>(Circle One)</v>
      </c>
      <c r="K3" s="111"/>
      <c r="L3" s="8"/>
      <c r="M3" s="255" t="str">
        <f>+$E$3</f>
        <v>Side   or   Lane</v>
      </c>
      <c r="N3" s="255"/>
      <c r="O3" s="8"/>
      <c r="P3" s="109"/>
    </row>
    <row r="4" spans="1:16" ht="6" customHeight="1">
      <c r="A4" s="107"/>
      <c r="B4" s="8"/>
      <c r="C4" s="8"/>
      <c r="D4" s="8"/>
      <c r="E4" s="8"/>
      <c r="F4" s="8"/>
      <c r="G4" s="8"/>
      <c r="H4" s="109"/>
      <c r="I4" s="107"/>
      <c r="J4" s="8"/>
      <c r="K4" s="8"/>
      <c r="L4" s="8"/>
      <c r="M4" s="8"/>
      <c r="N4" s="8"/>
      <c r="O4" s="8"/>
      <c r="P4" s="109"/>
    </row>
    <row r="5" spans="1:16" ht="13.5" customHeight="1">
      <c r="A5" s="107"/>
      <c r="B5" s="8"/>
      <c r="C5" s="8"/>
      <c r="D5" s="5"/>
      <c r="E5" s="5" t="s">
        <v>214</v>
      </c>
      <c r="F5" s="76"/>
      <c r="G5" s="6"/>
      <c r="H5" s="109"/>
      <c r="I5" s="107"/>
      <c r="J5" s="8"/>
      <c r="K5" s="8"/>
      <c r="L5" s="5"/>
      <c r="M5" s="5" t="s">
        <v>214</v>
      </c>
      <c r="N5" s="76"/>
      <c r="O5" s="6"/>
      <c r="P5" s="109"/>
    </row>
    <row r="6" spans="1:16" ht="13.5" customHeight="1">
      <c r="A6" s="107"/>
      <c r="B6" s="93" t="s">
        <v>215</v>
      </c>
      <c r="C6" s="7"/>
      <c r="D6" s="10">
        <v>2</v>
      </c>
      <c r="E6" s="52">
        <v>3</v>
      </c>
      <c r="F6" s="253">
        <v>4</v>
      </c>
      <c r="G6" s="254"/>
      <c r="H6" s="109"/>
      <c r="I6" s="107"/>
      <c r="J6" s="93" t="str">
        <f>+$B$6</f>
        <v>Lane 1</v>
      </c>
      <c r="K6" s="7"/>
      <c r="L6" s="10">
        <f aca="true" t="shared" si="0" ref="L6:L14">$D$6</f>
        <v>2</v>
      </c>
      <c r="M6" s="52">
        <f aca="true" t="shared" si="1" ref="M6:M14">$E$6</f>
        <v>3</v>
      </c>
      <c r="N6" s="253">
        <f aca="true" t="shared" si="2" ref="N6:N14">+$F$6</f>
        <v>4</v>
      </c>
      <c r="O6" s="254"/>
      <c r="P6" s="109"/>
    </row>
    <row r="7" spans="1:16" ht="13.5" customHeight="1">
      <c r="A7" s="107"/>
      <c r="B7" s="93" t="s">
        <v>216</v>
      </c>
      <c r="C7" s="7"/>
      <c r="D7" s="10">
        <f aca="true" t="shared" si="3" ref="D7:D14">$D$6</f>
        <v>2</v>
      </c>
      <c r="E7" s="52">
        <f aca="true" t="shared" si="4" ref="E7:E14">$E$6</f>
        <v>3</v>
      </c>
      <c r="F7" s="253">
        <f aca="true" t="shared" si="5" ref="F7:F14">+$F$6</f>
        <v>4</v>
      </c>
      <c r="G7" s="254"/>
      <c r="H7" s="109"/>
      <c r="I7" s="107"/>
      <c r="J7" s="93" t="str">
        <f>+$B$7</f>
        <v>Lane 2</v>
      </c>
      <c r="K7" s="7"/>
      <c r="L7" s="10">
        <f t="shared" si="0"/>
        <v>2</v>
      </c>
      <c r="M7" s="52">
        <f t="shared" si="1"/>
        <v>3</v>
      </c>
      <c r="N7" s="253">
        <f t="shared" si="2"/>
        <v>4</v>
      </c>
      <c r="O7" s="254"/>
      <c r="P7" s="109"/>
    </row>
    <row r="8" spans="1:16" ht="13.5" customHeight="1">
      <c r="A8" s="107"/>
      <c r="B8" s="93" t="s">
        <v>217</v>
      </c>
      <c r="C8" s="7"/>
      <c r="D8" s="10">
        <f t="shared" si="3"/>
        <v>2</v>
      </c>
      <c r="E8" s="52">
        <f t="shared" si="4"/>
        <v>3</v>
      </c>
      <c r="F8" s="253">
        <f t="shared" si="5"/>
        <v>4</v>
      </c>
      <c r="G8" s="254"/>
      <c r="H8" s="109"/>
      <c r="I8" s="107"/>
      <c r="J8" s="93" t="str">
        <f>+$B$8</f>
        <v>Lane 3</v>
      </c>
      <c r="K8" s="7"/>
      <c r="L8" s="10">
        <f t="shared" si="0"/>
        <v>2</v>
      </c>
      <c r="M8" s="52">
        <f t="shared" si="1"/>
        <v>3</v>
      </c>
      <c r="N8" s="253">
        <f t="shared" si="2"/>
        <v>4</v>
      </c>
      <c r="O8" s="254"/>
      <c r="P8" s="109"/>
    </row>
    <row r="9" spans="1:16" ht="13.5" customHeight="1">
      <c r="A9" s="107"/>
      <c r="B9" s="93" t="s">
        <v>218</v>
      </c>
      <c r="C9" s="7"/>
      <c r="D9" s="10">
        <f t="shared" si="3"/>
        <v>2</v>
      </c>
      <c r="E9" s="52">
        <f t="shared" si="4"/>
        <v>3</v>
      </c>
      <c r="F9" s="253">
        <f t="shared" si="5"/>
        <v>4</v>
      </c>
      <c r="G9" s="254"/>
      <c r="H9" s="109"/>
      <c r="I9" s="107"/>
      <c r="J9" s="93" t="str">
        <f>+$B$9</f>
        <v>Lane 4</v>
      </c>
      <c r="K9" s="7"/>
      <c r="L9" s="10">
        <f t="shared" si="0"/>
        <v>2</v>
      </c>
      <c r="M9" s="52">
        <f t="shared" si="1"/>
        <v>3</v>
      </c>
      <c r="N9" s="253">
        <f t="shared" si="2"/>
        <v>4</v>
      </c>
      <c r="O9" s="254"/>
      <c r="P9" s="109"/>
    </row>
    <row r="10" spans="1:16" ht="13.5" customHeight="1">
      <c r="A10" s="107"/>
      <c r="B10" s="93" t="s">
        <v>219</v>
      </c>
      <c r="C10" s="7"/>
      <c r="D10" s="10">
        <f t="shared" si="3"/>
        <v>2</v>
      </c>
      <c r="E10" s="52">
        <f t="shared" si="4"/>
        <v>3</v>
      </c>
      <c r="F10" s="253">
        <f t="shared" si="5"/>
        <v>4</v>
      </c>
      <c r="G10" s="254"/>
      <c r="H10" s="109"/>
      <c r="I10" s="107"/>
      <c r="J10" s="93" t="str">
        <f>+$B$10</f>
        <v>Lane 5</v>
      </c>
      <c r="K10" s="7"/>
      <c r="L10" s="10">
        <f t="shared" si="0"/>
        <v>2</v>
      </c>
      <c r="M10" s="52">
        <f t="shared" si="1"/>
        <v>3</v>
      </c>
      <c r="N10" s="253">
        <f t="shared" si="2"/>
        <v>4</v>
      </c>
      <c r="O10" s="254"/>
      <c r="P10" s="109"/>
    </row>
    <row r="11" spans="1:16" ht="13.5" customHeight="1">
      <c r="A11" s="107"/>
      <c r="B11" s="93" t="s">
        <v>220</v>
      </c>
      <c r="C11" s="7"/>
      <c r="D11" s="10">
        <f t="shared" si="3"/>
        <v>2</v>
      </c>
      <c r="E11" s="52">
        <f t="shared" si="4"/>
        <v>3</v>
      </c>
      <c r="F11" s="253">
        <f t="shared" si="5"/>
        <v>4</v>
      </c>
      <c r="G11" s="254"/>
      <c r="H11" s="109"/>
      <c r="I11" s="107"/>
      <c r="J11" s="93" t="str">
        <f>+$B$11</f>
        <v>Lane 6</v>
      </c>
      <c r="K11" s="7"/>
      <c r="L11" s="10">
        <f t="shared" si="0"/>
        <v>2</v>
      </c>
      <c r="M11" s="52">
        <f t="shared" si="1"/>
        <v>3</v>
      </c>
      <c r="N11" s="253">
        <f t="shared" si="2"/>
        <v>4</v>
      </c>
      <c r="O11" s="254"/>
      <c r="P11" s="109"/>
    </row>
    <row r="12" spans="1:16" ht="13.5" customHeight="1">
      <c r="A12" s="107"/>
      <c r="B12" s="93" t="s">
        <v>221</v>
      </c>
      <c r="C12" s="7"/>
      <c r="D12" s="10">
        <f t="shared" si="3"/>
        <v>2</v>
      </c>
      <c r="E12" s="52">
        <f t="shared" si="4"/>
        <v>3</v>
      </c>
      <c r="F12" s="253">
        <f t="shared" si="5"/>
        <v>4</v>
      </c>
      <c r="G12" s="254"/>
      <c r="H12" s="109"/>
      <c r="I12" s="107"/>
      <c r="J12" s="93" t="str">
        <f>+$B$12</f>
        <v>Lane 7</v>
      </c>
      <c r="K12" s="7"/>
      <c r="L12" s="10">
        <f t="shared" si="0"/>
        <v>2</v>
      </c>
      <c r="M12" s="52">
        <f t="shared" si="1"/>
        <v>3</v>
      </c>
      <c r="N12" s="253">
        <f t="shared" si="2"/>
        <v>4</v>
      </c>
      <c r="O12" s="254"/>
      <c r="P12" s="109"/>
    </row>
    <row r="13" spans="1:16" ht="13.5" customHeight="1">
      <c r="A13" s="107"/>
      <c r="B13" s="93" t="s">
        <v>222</v>
      </c>
      <c r="C13" s="7"/>
      <c r="D13" s="10">
        <f t="shared" si="3"/>
        <v>2</v>
      </c>
      <c r="E13" s="52">
        <f t="shared" si="4"/>
        <v>3</v>
      </c>
      <c r="F13" s="253">
        <f t="shared" si="5"/>
        <v>4</v>
      </c>
      <c r="G13" s="254"/>
      <c r="H13" s="109"/>
      <c r="I13" s="107"/>
      <c r="J13" s="93" t="str">
        <f>+$B$13</f>
        <v>Lane 8</v>
      </c>
      <c r="K13" s="7"/>
      <c r="L13" s="10">
        <f t="shared" si="0"/>
        <v>2</v>
      </c>
      <c r="M13" s="52">
        <f t="shared" si="1"/>
        <v>3</v>
      </c>
      <c r="N13" s="253">
        <f t="shared" si="2"/>
        <v>4</v>
      </c>
      <c r="O13" s="254"/>
      <c r="P13" s="109"/>
    </row>
    <row r="14" spans="1:16" ht="13.5" customHeight="1" hidden="1">
      <c r="A14" s="107"/>
      <c r="B14" s="93" t="s">
        <v>127</v>
      </c>
      <c r="C14" s="7"/>
      <c r="D14" s="10">
        <f t="shared" si="3"/>
        <v>2</v>
      </c>
      <c r="E14" s="52">
        <f t="shared" si="4"/>
        <v>3</v>
      </c>
      <c r="F14" s="253">
        <f t="shared" si="5"/>
        <v>4</v>
      </c>
      <c r="G14" s="254"/>
      <c r="H14" s="109"/>
      <c r="I14" s="107"/>
      <c r="J14" s="93" t="str">
        <f>+$B$14</f>
        <v>Lane 9</v>
      </c>
      <c r="K14" s="7"/>
      <c r="L14" s="10">
        <f t="shared" si="0"/>
        <v>2</v>
      </c>
      <c r="M14" s="52">
        <f t="shared" si="1"/>
        <v>3</v>
      </c>
      <c r="N14" s="253">
        <f t="shared" si="2"/>
        <v>4</v>
      </c>
      <c r="O14" s="254"/>
      <c r="P14" s="109"/>
    </row>
    <row r="15" spans="1:16" ht="9.75" customHeight="1">
      <c r="A15" s="107"/>
      <c r="B15" s="108"/>
      <c r="C15" s="108"/>
      <c r="D15" s="108"/>
      <c r="E15" s="108"/>
      <c r="F15" s="108"/>
      <c r="G15" s="8"/>
      <c r="H15" s="109"/>
      <c r="I15" s="107"/>
      <c r="J15" s="108"/>
      <c r="K15" s="108"/>
      <c r="L15" s="108"/>
      <c r="M15" s="108"/>
      <c r="N15" s="108"/>
      <c r="O15" s="8"/>
      <c r="P15" s="109"/>
    </row>
    <row r="16" spans="1:16" ht="13.5" customHeight="1">
      <c r="A16" s="107"/>
      <c r="B16" s="108" t="s">
        <v>207</v>
      </c>
      <c r="C16" s="108"/>
      <c r="D16" s="108" t="s">
        <v>208</v>
      </c>
      <c r="E16" s="108"/>
      <c r="F16" s="108"/>
      <c r="G16" s="8"/>
      <c r="H16" s="109"/>
      <c r="I16" s="107"/>
      <c r="J16" s="108" t="str">
        <f>+$B$16</f>
        <v>Legend:</v>
      </c>
      <c r="K16" s="108"/>
      <c r="L16" s="108" t="str">
        <f>+$D$16</f>
        <v>  O   for good           X   for early</v>
      </c>
      <c r="M16" s="108"/>
      <c r="N16" s="108"/>
      <c r="O16" s="8"/>
      <c r="P16" s="109"/>
    </row>
    <row r="17" spans="1:16" ht="12" customHeight="1">
      <c r="A17" s="107"/>
      <c r="B17" s="108"/>
      <c r="C17" s="108"/>
      <c r="D17" s="108"/>
      <c r="E17" s="108"/>
      <c r="F17" s="108"/>
      <c r="G17" s="8"/>
      <c r="H17" s="109"/>
      <c r="I17" s="107"/>
      <c r="J17" s="108"/>
      <c r="K17" s="108"/>
      <c r="L17" s="108"/>
      <c r="M17" s="108"/>
      <c r="N17" s="108"/>
      <c r="O17" s="8"/>
      <c r="P17" s="109"/>
    </row>
    <row r="18" spans="1:16" ht="13.5" customHeight="1">
      <c r="A18" s="107"/>
      <c r="B18" s="108" t="s">
        <v>77</v>
      </c>
      <c r="C18" s="108"/>
      <c r="D18" s="108"/>
      <c r="E18" s="108"/>
      <c r="F18" s="108"/>
      <c r="G18" s="8"/>
      <c r="H18" s="109"/>
      <c r="I18" s="107"/>
      <c r="J18" s="108" t="str">
        <f>+$B$18</f>
        <v>Relay Takeoff Judge  _______________________</v>
      </c>
      <c r="K18" s="108"/>
      <c r="L18" s="108"/>
      <c r="M18" s="108"/>
      <c r="N18" s="108"/>
      <c r="O18" s="8"/>
      <c r="P18" s="109"/>
    </row>
    <row r="19" spans="1:16" ht="7.5" customHeight="1" thickBot="1">
      <c r="A19" s="112"/>
      <c r="B19" s="59"/>
      <c r="C19" s="59"/>
      <c r="D19" s="59"/>
      <c r="E19" s="59"/>
      <c r="F19" s="59"/>
      <c r="G19" s="101"/>
      <c r="H19" s="116"/>
      <c r="I19" s="112"/>
      <c r="J19" s="59"/>
      <c r="K19" s="59"/>
      <c r="L19" s="59"/>
      <c r="M19" s="59"/>
      <c r="N19" s="59"/>
      <c r="O19" s="101"/>
      <c r="P19" s="116"/>
    </row>
    <row r="20" spans="1:16" ht="7.5" customHeight="1">
      <c r="A20" s="102"/>
      <c r="B20" s="103"/>
      <c r="C20" s="103"/>
      <c r="D20" s="103"/>
      <c r="E20" s="103"/>
      <c r="F20" s="103"/>
      <c r="G20" s="105"/>
      <c r="H20" s="106"/>
      <c r="I20" s="102"/>
      <c r="J20" s="103"/>
      <c r="K20" s="103"/>
      <c r="L20" s="103"/>
      <c r="M20" s="103"/>
      <c r="N20" s="103"/>
      <c r="O20" s="105"/>
      <c r="P20" s="106"/>
    </row>
    <row r="21" spans="1:22" ht="13.5" customHeight="1">
      <c r="A21" s="107"/>
      <c r="B21" s="108" t="str">
        <f>$B$1</f>
        <v>Girls / Boys</v>
      </c>
      <c r="C21" s="108"/>
      <c r="D21" s="8"/>
      <c r="E21" s="198"/>
      <c r="F21" s="60" t="s">
        <v>138</v>
      </c>
      <c r="G21" s="199" t="s">
        <v>70</v>
      </c>
      <c r="H21" s="200"/>
      <c r="I21" s="209"/>
      <c r="J21" s="108" t="str">
        <f>+$J$1</f>
        <v>Girls / Boys</v>
      </c>
      <c r="K21" s="198"/>
      <c r="L21" s="8"/>
      <c r="M21" s="198"/>
      <c r="N21" s="60" t="str">
        <f>+F21</f>
        <v>400 Meter Freestyle     </v>
      </c>
      <c r="O21" s="199" t="str">
        <f aca="true" t="shared" si="6" ref="O21:O29">G21</f>
        <v>Next  </v>
      </c>
      <c r="P21" s="200"/>
      <c r="Q21" s="210"/>
      <c r="R21" s="210"/>
      <c r="S21" s="210"/>
      <c r="T21" s="210"/>
      <c r="U21" s="210"/>
      <c r="V21" s="210"/>
    </row>
    <row r="22" spans="1:16" ht="15">
      <c r="A22" s="107"/>
      <c r="B22" s="198"/>
      <c r="C22" s="198"/>
      <c r="D22" s="198" t="s">
        <v>139</v>
      </c>
      <c r="E22" s="198"/>
      <c r="F22" s="8"/>
      <c r="G22" s="201" t="s">
        <v>191</v>
      </c>
      <c r="H22" s="109"/>
      <c r="I22" s="107"/>
      <c r="J22" s="8"/>
      <c r="K22" s="8"/>
      <c r="L22" s="198" t="str">
        <f>D22</f>
        <v>finish order for each 50 meters</v>
      </c>
      <c r="M22" s="8"/>
      <c r="N22" s="8"/>
      <c r="O22" s="201" t="str">
        <f t="shared" si="6"/>
        <v>Counter</v>
      </c>
      <c r="P22" s="109"/>
    </row>
    <row r="23" spans="1:16" ht="13.5" customHeight="1">
      <c r="A23" s="107"/>
      <c r="B23" s="64">
        <v>50</v>
      </c>
      <c r="C23" s="96" t="s">
        <v>136</v>
      </c>
      <c r="D23" s="202"/>
      <c r="E23" s="202"/>
      <c r="F23" s="90"/>
      <c r="G23" s="203">
        <v>3</v>
      </c>
      <c r="H23" s="109"/>
      <c r="I23" s="107"/>
      <c r="J23" s="64">
        <f>+B23</f>
        <v>50</v>
      </c>
      <c r="K23" s="96" t="str">
        <f>+C23</f>
        <v>m</v>
      </c>
      <c r="L23" s="202"/>
      <c r="M23" s="202"/>
      <c r="N23" s="90"/>
      <c r="O23" s="203">
        <f t="shared" si="6"/>
        <v>3</v>
      </c>
      <c r="P23" s="109"/>
    </row>
    <row r="24" spans="1:16" ht="13.5" customHeight="1">
      <c r="A24" s="107"/>
      <c r="B24" s="64">
        <f aca="true" t="shared" si="7" ref="B24:B30">B23+50</f>
        <v>100</v>
      </c>
      <c r="C24" s="96" t="str">
        <f aca="true" t="shared" si="8" ref="C24:C30">+C23</f>
        <v>m</v>
      </c>
      <c r="D24" s="202"/>
      <c r="E24" s="202"/>
      <c r="F24" s="90"/>
      <c r="G24" s="204">
        <f>2+G23</f>
        <v>5</v>
      </c>
      <c r="H24" s="109"/>
      <c r="I24" s="107"/>
      <c r="J24" s="64">
        <f>+B24</f>
        <v>100</v>
      </c>
      <c r="K24" s="96" t="str">
        <f aca="true" t="shared" si="9" ref="K24:K30">+K23</f>
        <v>m</v>
      </c>
      <c r="L24" s="202"/>
      <c r="M24" s="202"/>
      <c r="N24" s="90"/>
      <c r="O24" s="203">
        <f t="shared" si="6"/>
        <v>5</v>
      </c>
      <c r="P24" s="109"/>
    </row>
    <row r="25" spans="1:16" ht="13.5" customHeight="1">
      <c r="A25" s="107"/>
      <c r="B25" s="64">
        <f t="shared" si="7"/>
        <v>150</v>
      </c>
      <c r="C25" s="96" t="str">
        <f t="shared" si="8"/>
        <v>m</v>
      </c>
      <c r="D25" s="202"/>
      <c r="E25" s="202"/>
      <c r="F25" s="90"/>
      <c r="G25" s="204">
        <f>2+G24</f>
        <v>7</v>
      </c>
      <c r="H25" s="109"/>
      <c r="I25" s="107"/>
      <c r="J25" s="64">
        <f>+B25</f>
        <v>150</v>
      </c>
      <c r="K25" s="96" t="str">
        <f t="shared" si="9"/>
        <v>m</v>
      </c>
      <c r="L25" s="202"/>
      <c r="M25" s="202"/>
      <c r="N25" s="90"/>
      <c r="O25" s="203">
        <f t="shared" si="6"/>
        <v>7</v>
      </c>
      <c r="P25" s="109"/>
    </row>
    <row r="26" spans="1:16" ht="13.5" customHeight="1">
      <c r="A26" s="107"/>
      <c r="B26" s="64">
        <f>B25+50</f>
        <v>200</v>
      </c>
      <c r="C26" s="96" t="str">
        <f>+C25</f>
        <v>m</v>
      </c>
      <c r="D26" s="202"/>
      <c r="E26" s="202"/>
      <c r="F26" s="90"/>
      <c r="G26" s="204">
        <f>2+G25</f>
        <v>9</v>
      </c>
      <c r="H26" s="109"/>
      <c r="I26" s="107"/>
      <c r="J26" s="64">
        <f>+B26</f>
        <v>200</v>
      </c>
      <c r="K26" s="96" t="str">
        <f t="shared" si="9"/>
        <v>m</v>
      </c>
      <c r="L26" s="202"/>
      <c r="M26" s="202"/>
      <c r="N26" s="90"/>
      <c r="O26" s="203">
        <f t="shared" si="6"/>
        <v>9</v>
      </c>
      <c r="P26" s="109"/>
    </row>
    <row r="27" spans="1:16" ht="13.5" customHeight="1">
      <c r="A27" s="107"/>
      <c r="B27" s="64">
        <f t="shared" si="7"/>
        <v>250</v>
      </c>
      <c r="C27" s="96" t="str">
        <f t="shared" si="8"/>
        <v>m</v>
      </c>
      <c r="D27" s="202"/>
      <c r="E27" s="202"/>
      <c r="F27" s="90"/>
      <c r="G27" s="204">
        <f>2+G26</f>
        <v>11</v>
      </c>
      <c r="H27" s="109"/>
      <c r="I27" s="107"/>
      <c r="J27" s="64">
        <f>+B27</f>
        <v>250</v>
      </c>
      <c r="K27" s="96" t="str">
        <f t="shared" si="9"/>
        <v>m</v>
      </c>
      <c r="L27" s="202"/>
      <c r="M27" s="202"/>
      <c r="N27" s="90"/>
      <c r="O27" s="203">
        <f t="shared" si="6"/>
        <v>11</v>
      </c>
      <c r="P27" s="109"/>
    </row>
    <row r="28" spans="1:16" ht="13.5" customHeight="1" thickBot="1">
      <c r="A28" s="107"/>
      <c r="B28" s="97">
        <f t="shared" si="7"/>
        <v>300</v>
      </c>
      <c r="C28" s="98" t="str">
        <f t="shared" si="8"/>
        <v>m</v>
      </c>
      <c r="D28" s="205"/>
      <c r="E28" s="205"/>
      <c r="F28" s="92"/>
      <c r="G28" s="206">
        <f>G27+2</f>
        <v>13</v>
      </c>
      <c r="H28" s="109"/>
      <c r="I28" s="107"/>
      <c r="J28" s="97">
        <f>B28</f>
        <v>300</v>
      </c>
      <c r="K28" s="98" t="str">
        <f t="shared" si="9"/>
        <v>m</v>
      </c>
      <c r="L28" s="205"/>
      <c r="M28" s="205"/>
      <c r="N28" s="92"/>
      <c r="O28" s="206">
        <f t="shared" si="6"/>
        <v>13</v>
      </c>
      <c r="P28" s="109"/>
    </row>
    <row r="29" spans="1:16" ht="13.5" customHeight="1" thickTop="1">
      <c r="A29" s="107"/>
      <c r="B29" s="99">
        <f t="shared" si="7"/>
        <v>350</v>
      </c>
      <c r="C29" s="100" t="str">
        <f t="shared" si="8"/>
        <v>m</v>
      </c>
      <c r="D29" s="207" t="s">
        <v>111</v>
      </c>
      <c r="E29" s="207"/>
      <c r="F29" s="91"/>
      <c r="G29" s="204" t="s">
        <v>192</v>
      </c>
      <c r="H29" s="109"/>
      <c r="I29" s="107"/>
      <c r="J29" s="99">
        <f>B29</f>
        <v>350</v>
      </c>
      <c r="K29" s="100" t="str">
        <f t="shared" si="9"/>
        <v>m</v>
      </c>
      <c r="L29" s="207" t="s">
        <v>111</v>
      </c>
      <c r="M29" s="207"/>
      <c r="N29" s="91"/>
      <c r="O29" s="204" t="str">
        <f t="shared" si="6"/>
        <v>Red</v>
      </c>
      <c r="P29" s="109"/>
    </row>
    <row r="30" spans="1:16" ht="13.5" customHeight="1">
      <c r="A30" s="107"/>
      <c r="B30" s="64">
        <f t="shared" si="7"/>
        <v>400</v>
      </c>
      <c r="C30" s="96" t="str">
        <f t="shared" si="8"/>
        <v>m</v>
      </c>
      <c r="D30" s="202"/>
      <c r="E30" s="202"/>
      <c r="F30" s="90"/>
      <c r="G30" s="208"/>
      <c r="H30" s="109"/>
      <c r="I30" s="107"/>
      <c r="J30" s="64">
        <f>B30</f>
        <v>400</v>
      </c>
      <c r="K30" s="96" t="str">
        <f t="shared" si="9"/>
        <v>m</v>
      </c>
      <c r="L30" s="202"/>
      <c r="M30" s="202"/>
      <c r="N30" s="90"/>
      <c r="O30" s="208"/>
      <c r="P30" s="109"/>
    </row>
    <row r="31" spans="1:16" ht="7.5" customHeight="1" thickBot="1">
      <c r="A31" s="112"/>
      <c r="B31" s="101"/>
      <c r="C31" s="101"/>
      <c r="D31" s="101"/>
      <c r="E31" s="101"/>
      <c r="F31" s="101"/>
      <c r="G31" s="101"/>
      <c r="H31" s="116"/>
      <c r="I31" s="112"/>
      <c r="J31" s="101"/>
      <c r="K31" s="101"/>
      <c r="L31" s="101"/>
      <c r="M31" s="101"/>
      <c r="N31" s="101"/>
      <c r="O31" s="101"/>
      <c r="P31" s="116"/>
    </row>
    <row r="32" spans="1:16" ht="7.5" customHeight="1">
      <c r="A32" s="102"/>
      <c r="B32" s="105"/>
      <c r="C32" s="105"/>
      <c r="D32" s="105"/>
      <c r="E32" s="105"/>
      <c r="F32" s="105"/>
      <c r="G32" s="105"/>
      <c r="H32" s="106"/>
      <c r="I32" s="102"/>
      <c r="J32" s="105"/>
      <c r="K32" s="105"/>
      <c r="L32" s="105"/>
      <c r="M32" s="105"/>
      <c r="N32" s="105"/>
      <c r="O32" s="105"/>
      <c r="P32" s="106"/>
    </row>
    <row r="33" spans="1:16" ht="13.5" customHeight="1">
      <c r="A33" s="107"/>
      <c r="B33" s="108" t="str">
        <f>+$B$1</f>
        <v>Girls / Boys</v>
      </c>
      <c r="C33" s="108"/>
      <c r="D33" s="8"/>
      <c r="E33" s="211" t="s">
        <v>140</v>
      </c>
      <c r="F33" s="60"/>
      <c r="G33" s="8"/>
      <c r="H33" s="109"/>
      <c r="I33" s="107"/>
      <c r="J33" s="108" t="str">
        <f>+$J$1</f>
        <v>Girls / Boys</v>
      </c>
      <c r="K33" s="108"/>
      <c r="L33" s="8"/>
      <c r="M33" s="108" t="str">
        <f>E33</f>
        <v>200 Meter Freestyle Relay</v>
      </c>
      <c r="N33" s="60"/>
      <c r="O33" s="8"/>
      <c r="P33" s="109"/>
    </row>
    <row r="34" spans="1:16" ht="6" customHeight="1">
      <c r="A34" s="107"/>
      <c r="B34" s="108"/>
      <c r="C34" s="108"/>
      <c r="D34" s="108"/>
      <c r="E34" s="108"/>
      <c r="F34" s="8"/>
      <c r="G34" s="8"/>
      <c r="H34" s="109"/>
      <c r="I34" s="107"/>
      <c r="J34" s="108"/>
      <c r="K34" s="108"/>
      <c r="L34" s="108"/>
      <c r="M34" s="108"/>
      <c r="N34" s="8"/>
      <c r="O34" s="8"/>
      <c r="P34" s="109"/>
    </row>
    <row r="35" spans="1:16" ht="13.5" customHeight="1">
      <c r="A35" s="107"/>
      <c r="B35" s="110" t="str">
        <f>+$B$3</f>
        <v>(Circle One)</v>
      </c>
      <c r="C35" s="111"/>
      <c r="D35" s="8"/>
      <c r="E35" s="255" t="str">
        <f>+$E$3</f>
        <v>Side   or   Lane</v>
      </c>
      <c r="F35" s="255"/>
      <c r="G35" s="8"/>
      <c r="H35" s="109"/>
      <c r="I35" s="107"/>
      <c r="J35" s="110" t="str">
        <f>+$B$3</f>
        <v>(Circle One)</v>
      </c>
      <c r="K35" s="111"/>
      <c r="L35" s="8"/>
      <c r="M35" s="255" t="str">
        <f>+$E$3</f>
        <v>Side   or   Lane</v>
      </c>
      <c r="N35" s="255"/>
      <c r="O35" s="8"/>
      <c r="P35" s="109"/>
    </row>
    <row r="36" spans="1:16" ht="6" customHeight="1">
      <c r="A36" s="107"/>
      <c r="B36" s="8"/>
      <c r="C36" s="8"/>
      <c r="D36" s="8"/>
      <c r="E36" s="8"/>
      <c r="F36" s="8"/>
      <c r="G36" s="8"/>
      <c r="H36" s="109"/>
      <c r="I36" s="107"/>
      <c r="J36" s="8"/>
      <c r="K36" s="8"/>
      <c r="L36" s="8"/>
      <c r="M36" s="8"/>
      <c r="N36" s="8"/>
      <c r="O36" s="8"/>
      <c r="P36" s="109"/>
    </row>
    <row r="37" spans="1:16" ht="13.5" customHeight="1">
      <c r="A37" s="107"/>
      <c r="B37" s="8"/>
      <c r="C37" s="8"/>
      <c r="D37" s="5"/>
      <c r="E37" s="5" t="s">
        <v>214</v>
      </c>
      <c r="F37" s="76"/>
      <c r="G37" s="6"/>
      <c r="H37" s="109"/>
      <c r="I37" s="107"/>
      <c r="J37" s="8"/>
      <c r="K37" s="8"/>
      <c r="L37" s="5"/>
      <c r="M37" s="5" t="s">
        <v>214</v>
      </c>
      <c r="N37" s="76"/>
      <c r="O37" s="6"/>
      <c r="P37" s="109"/>
    </row>
    <row r="38" spans="1:16" ht="13.5" customHeight="1">
      <c r="A38" s="107"/>
      <c r="B38" s="93" t="str">
        <f>+$B$6</f>
        <v>Lane 1</v>
      </c>
      <c r="C38" s="7"/>
      <c r="D38" s="10">
        <f aca="true" t="shared" si="10" ref="D38:D46">$D$6</f>
        <v>2</v>
      </c>
      <c r="E38" s="52">
        <f aca="true" t="shared" si="11" ref="E38:E46">$E$6</f>
        <v>3</v>
      </c>
      <c r="F38" s="253">
        <f aca="true" t="shared" si="12" ref="F38:F46">+$F$6</f>
        <v>4</v>
      </c>
      <c r="G38" s="254"/>
      <c r="H38" s="109"/>
      <c r="I38" s="107"/>
      <c r="J38" s="93" t="str">
        <f>+$B$6</f>
        <v>Lane 1</v>
      </c>
      <c r="K38" s="7"/>
      <c r="L38" s="10">
        <f aca="true" t="shared" si="13" ref="L38:L46">$D$6</f>
        <v>2</v>
      </c>
      <c r="M38" s="52">
        <f aca="true" t="shared" si="14" ref="M38:M46">$E$6</f>
        <v>3</v>
      </c>
      <c r="N38" s="253">
        <f aca="true" t="shared" si="15" ref="N38:N46">+$F$6</f>
        <v>4</v>
      </c>
      <c r="O38" s="254"/>
      <c r="P38" s="109"/>
    </row>
    <row r="39" spans="1:16" ht="13.5" customHeight="1">
      <c r="A39" s="107"/>
      <c r="B39" s="93" t="str">
        <f>+$B$7</f>
        <v>Lane 2</v>
      </c>
      <c r="C39" s="7"/>
      <c r="D39" s="10">
        <f t="shared" si="10"/>
        <v>2</v>
      </c>
      <c r="E39" s="52">
        <f t="shared" si="11"/>
        <v>3</v>
      </c>
      <c r="F39" s="253">
        <f t="shared" si="12"/>
        <v>4</v>
      </c>
      <c r="G39" s="254"/>
      <c r="H39" s="109"/>
      <c r="I39" s="107"/>
      <c r="J39" s="93" t="str">
        <f>+$B$7</f>
        <v>Lane 2</v>
      </c>
      <c r="K39" s="7"/>
      <c r="L39" s="10">
        <f t="shared" si="13"/>
        <v>2</v>
      </c>
      <c r="M39" s="52">
        <f t="shared" si="14"/>
        <v>3</v>
      </c>
      <c r="N39" s="253">
        <f t="shared" si="15"/>
        <v>4</v>
      </c>
      <c r="O39" s="254"/>
      <c r="P39" s="109"/>
    </row>
    <row r="40" spans="1:16" ht="13.5" customHeight="1">
      <c r="A40" s="107"/>
      <c r="B40" s="93" t="str">
        <f>+$B$8</f>
        <v>Lane 3</v>
      </c>
      <c r="C40" s="7"/>
      <c r="D40" s="10">
        <f t="shared" si="10"/>
        <v>2</v>
      </c>
      <c r="E40" s="52">
        <f t="shared" si="11"/>
        <v>3</v>
      </c>
      <c r="F40" s="253">
        <f t="shared" si="12"/>
        <v>4</v>
      </c>
      <c r="G40" s="254"/>
      <c r="H40" s="109"/>
      <c r="I40" s="107"/>
      <c r="J40" s="93" t="str">
        <f>+$B$8</f>
        <v>Lane 3</v>
      </c>
      <c r="K40" s="7"/>
      <c r="L40" s="10">
        <f t="shared" si="13"/>
        <v>2</v>
      </c>
      <c r="M40" s="52">
        <f t="shared" si="14"/>
        <v>3</v>
      </c>
      <c r="N40" s="253">
        <f t="shared" si="15"/>
        <v>4</v>
      </c>
      <c r="O40" s="254"/>
      <c r="P40" s="109"/>
    </row>
    <row r="41" spans="1:16" ht="13.5" customHeight="1">
      <c r="A41" s="107"/>
      <c r="B41" s="93" t="str">
        <f>+$B$9</f>
        <v>Lane 4</v>
      </c>
      <c r="C41" s="7"/>
      <c r="D41" s="10">
        <f t="shared" si="10"/>
        <v>2</v>
      </c>
      <c r="E41" s="52">
        <f t="shared" si="11"/>
        <v>3</v>
      </c>
      <c r="F41" s="253">
        <f t="shared" si="12"/>
        <v>4</v>
      </c>
      <c r="G41" s="254"/>
      <c r="H41" s="109"/>
      <c r="I41" s="107"/>
      <c r="J41" s="93" t="str">
        <f>+$B$9</f>
        <v>Lane 4</v>
      </c>
      <c r="K41" s="7"/>
      <c r="L41" s="10">
        <f t="shared" si="13"/>
        <v>2</v>
      </c>
      <c r="M41" s="52">
        <f t="shared" si="14"/>
        <v>3</v>
      </c>
      <c r="N41" s="253">
        <f t="shared" si="15"/>
        <v>4</v>
      </c>
      <c r="O41" s="254"/>
      <c r="P41" s="109"/>
    </row>
    <row r="42" spans="1:16" ht="13.5" customHeight="1">
      <c r="A42" s="107"/>
      <c r="B42" s="93" t="str">
        <f>+$B$10</f>
        <v>Lane 5</v>
      </c>
      <c r="C42" s="7"/>
      <c r="D42" s="10">
        <f t="shared" si="10"/>
        <v>2</v>
      </c>
      <c r="E42" s="52">
        <f t="shared" si="11"/>
        <v>3</v>
      </c>
      <c r="F42" s="253">
        <f t="shared" si="12"/>
        <v>4</v>
      </c>
      <c r="G42" s="254"/>
      <c r="H42" s="109"/>
      <c r="I42" s="107"/>
      <c r="J42" s="93" t="str">
        <f>+$B$10</f>
        <v>Lane 5</v>
      </c>
      <c r="K42" s="7"/>
      <c r="L42" s="10">
        <f t="shared" si="13"/>
        <v>2</v>
      </c>
      <c r="M42" s="52">
        <f t="shared" si="14"/>
        <v>3</v>
      </c>
      <c r="N42" s="253">
        <f t="shared" si="15"/>
        <v>4</v>
      </c>
      <c r="O42" s="254"/>
      <c r="P42" s="109"/>
    </row>
    <row r="43" spans="1:16" ht="13.5" customHeight="1">
      <c r="A43" s="107"/>
      <c r="B43" s="93" t="str">
        <f>+$B$11</f>
        <v>Lane 6</v>
      </c>
      <c r="C43" s="7"/>
      <c r="D43" s="10">
        <f t="shared" si="10"/>
        <v>2</v>
      </c>
      <c r="E43" s="52">
        <f t="shared" si="11"/>
        <v>3</v>
      </c>
      <c r="F43" s="253">
        <f t="shared" si="12"/>
        <v>4</v>
      </c>
      <c r="G43" s="254"/>
      <c r="H43" s="109"/>
      <c r="I43" s="107"/>
      <c r="J43" s="93" t="str">
        <f>+$B$11</f>
        <v>Lane 6</v>
      </c>
      <c r="K43" s="7"/>
      <c r="L43" s="10">
        <f t="shared" si="13"/>
        <v>2</v>
      </c>
      <c r="M43" s="52">
        <f t="shared" si="14"/>
        <v>3</v>
      </c>
      <c r="N43" s="253">
        <f t="shared" si="15"/>
        <v>4</v>
      </c>
      <c r="O43" s="254"/>
      <c r="P43" s="109"/>
    </row>
    <row r="44" spans="1:16" ht="13.5" customHeight="1">
      <c r="A44" s="107"/>
      <c r="B44" s="93" t="str">
        <f>+$B$12</f>
        <v>Lane 7</v>
      </c>
      <c r="C44" s="7"/>
      <c r="D44" s="10">
        <f t="shared" si="10"/>
        <v>2</v>
      </c>
      <c r="E44" s="52">
        <f t="shared" si="11"/>
        <v>3</v>
      </c>
      <c r="F44" s="253">
        <f t="shared" si="12"/>
        <v>4</v>
      </c>
      <c r="G44" s="254"/>
      <c r="H44" s="109"/>
      <c r="I44" s="107"/>
      <c r="J44" s="93" t="str">
        <f>+$B$12</f>
        <v>Lane 7</v>
      </c>
      <c r="K44" s="7"/>
      <c r="L44" s="10">
        <f t="shared" si="13"/>
        <v>2</v>
      </c>
      <c r="M44" s="52">
        <f t="shared" si="14"/>
        <v>3</v>
      </c>
      <c r="N44" s="253">
        <f t="shared" si="15"/>
        <v>4</v>
      </c>
      <c r="O44" s="254"/>
      <c r="P44" s="109"/>
    </row>
    <row r="45" spans="1:16" ht="13.5" customHeight="1">
      <c r="A45" s="107"/>
      <c r="B45" s="93" t="str">
        <f>+$B$13</f>
        <v>Lane 8</v>
      </c>
      <c r="C45" s="7"/>
      <c r="D45" s="10">
        <f t="shared" si="10"/>
        <v>2</v>
      </c>
      <c r="E45" s="52">
        <f t="shared" si="11"/>
        <v>3</v>
      </c>
      <c r="F45" s="253">
        <f t="shared" si="12"/>
        <v>4</v>
      </c>
      <c r="G45" s="254"/>
      <c r="H45" s="109"/>
      <c r="I45" s="107"/>
      <c r="J45" s="93" t="str">
        <f>+$B$13</f>
        <v>Lane 8</v>
      </c>
      <c r="K45" s="7"/>
      <c r="L45" s="10">
        <f t="shared" si="13"/>
        <v>2</v>
      </c>
      <c r="M45" s="52">
        <f t="shared" si="14"/>
        <v>3</v>
      </c>
      <c r="N45" s="253">
        <f t="shared" si="15"/>
        <v>4</v>
      </c>
      <c r="O45" s="254"/>
      <c r="P45" s="109"/>
    </row>
    <row r="46" spans="1:16" ht="13.5" customHeight="1" hidden="1">
      <c r="A46" s="107"/>
      <c r="B46" s="93" t="str">
        <f>+$B$14</f>
        <v>Lane 9</v>
      </c>
      <c r="C46" s="7"/>
      <c r="D46" s="10">
        <f t="shared" si="10"/>
        <v>2</v>
      </c>
      <c r="E46" s="52">
        <f t="shared" si="11"/>
        <v>3</v>
      </c>
      <c r="F46" s="253">
        <f t="shared" si="12"/>
        <v>4</v>
      </c>
      <c r="G46" s="254"/>
      <c r="H46" s="109"/>
      <c r="I46" s="107"/>
      <c r="J46" s="93" t="str">
        <f>+$B$14</f>
        <v>Lane 9</v>
      </c>
      <c r="K46" s="7"/>
      <c r="L46" s="10">
        <f t="shared" si="13"/>
        <v>2</v>
      </c>
      <c r="M46" s="52">
        <f t="shared" si="14"/>
        <v>3</v>
      </c>
      <c r="N46" s="253">
        <f t="shared" si="15"/>
        <v>4</v>
      </c>
      <c r="O46" s="254"/>
      <c r="P46" s="109"/>
    </row>
    <row r="47" spans="1:16" ht="9.75" customHeight="1">
      <c r="A47" s="107"/>
      <c r="B47" s="108"/>
      <c r="C47" s="108"/>
      <c r="D47" s="108"/>
      <c r="E47" s="108"/>
      <c r="F47" s="108"/>
      <c r="G47" s="8"/>
      <c r="H47" s="109"/>
      <c r="I47" s="107"/>
      <c r="J47" s="108"/>
      <c r="K47" s="108"/>
      <c r="L47" s="108"/>
      <c r="M47" s="108"/>
      <c r="N47" s="8"/>
      <c r="O47" s="108"/>
      <c r="P47" s="109"/>
    </row>
    <row r="48" spans="1:16" ht="13.5" customHeight="1">
      <c r="A48" s="107"/>
      <c r="B48" s="108" t="str">
        <f>+$B$16</f>
        <v>Legend:</v>
      </c>
      <c r="C48" s="108"/>
      <c r="D48" s="108" t="str">
        <f>+$D$16</f>
        <v>  O   for good           X   for early</v>
      </c>
      <c r="E48" s="108"/>
      <c r="F48" s="108"/>
      <c r="G48" s="8"/>
      <c r="H48" s="109"/>
      <c r="I48" s="107"/>
      <c r="J48" s="108" t="str">
        <f>+$B$16</f>
        <v>Legend:</v>
      </c>
      <c r="K48" s="108"/>
      <c r="L48" s="108" t="str">
        <f>+$D$16</f>
        <v>  O   for good           X   for early</v>
      </c>
      <c r="M48" s="108"/>
      <c r="N48" s="108"/>
      <c r="O48" s="8"/>
      <c r="P48" s="109"/>
    </row>
    <row r="49" spans="1:16" ht="12" customHeight="1">
      <c r="A49" s="107"/>
      <c r="B49" s="108"/>
      <c r="C49" s="108"/>
      <c r="D49" s="108"/>
      <c r="E49" s="108"/>
      <c r="F49" s="108"/>
      <c r="G49" s="8"/>
      <c r="H49" s="109"/>
      <c r="I49" s="107"/>
      <c r="J49" s="108"/>
      <c r="K49" s="108"/>
      <c r="L49" s="108"/>
      <c r="M49" s="108"/>
      <c r="N49" s="108"/>
      <c r="O49" s="8"/>
      <c r="P49" s="109"/>
    </row>
    <row r="50" spans="1:16" ht="13.5" customHeight="1">
      <c r="A50" s="107"/>
      <c r="B50" s="108" t="str">
        <f>+$B$18</f>
        <v>Relay Takeoff Judge  _______________________</v>
      </c>
      <c r="C50" s="108"/>
      <c r="D50" s="108"/>
      <c r="E50" s="108"/>
      <c r="F50" s="108"/>
      <c r="G50" s="8"/>
      <c r="H50" s="109"/>
      <c r="I50" s="107"/>
      <c r="J50" s="108" t="str">
        <f>+$B$18</f>
        <v>Relay Takeoff Judge  _______________________</v>
      </c>
      <c r="K50" s="108"/>
      <c r="L50" s="108"/>
      <c r="M50" s="108"/>
      <c r="N50" s="108"/>
      <c r="O50" s="8"/>
      <c r="P50" s="109"/>
    </row>
    <row r="51" spans="1:16" ht="7.5" customHeight="1" thickBot="1">
      <c r="A51" s="112"/>
      <c r="B51" s="101"/>
      <c r="C51" s="101"/>
      <c r="D51" s="101"/>
      <c r="E51" s="101"/>
      <c r="F51" s="101"/>
      <c r="G51" s="101"/>
      <c r="H51" s="116"/>
      <c r="I51" s="112"/>
      <c r="J51" s="101"/>
      <c r="K51" s="101"/>
      <c r="L51" s="101"/>
      <c r="M51" s="101"/>
      <c r="N51" s="101"/>
      <c r="O51" s="101"/>
      <c r="P51" s="116"/>
    </row>
    <row r="52" spans="1:16" ht="7.5" customHeight="1">
      <c r="A52" s="102"/>
      <c r="B52" s="105"/>
      <c r="C52" s="105"/>
      <c r="D52" s="105"/>
      <c r="E52" s="105"/>
      <c r="F52" s="105"/>
      <c r="G52" s="105"/>
      <c r="H52" s="106"/>
      <c r="I52" s="107"/>
      <c r="J52" s="8"/>
      <c r="K52" s="8"/>
      <c r="L52" s="8"/>
      <c r="M52" s="8"/>
      <c r="N52" s="8"/>
      <c r="O52" s="8"/>
      <c r="P52" s="109"/>
    </row>
    <row r="53" spans="1:16" ht="13.5" customHeight="1">
      <c r="A53" s="107"/>
      <c r="B53" s="108" t="str">
        <f>+$B$1</f>
        <v>Girls / Boys</v>
      </c>
      <c r="C53" s="108"/>
      <c r="D53" s="8"/>
      <c r="E53" s="211" t="s">
        <v>141</v>
      </c>
      <c r="G53" s="8"/>
      <c r="H53" s="109"/>
      <c r="I53" s="107"/>
      <c r="J53" s="108" t="str">
        <f>+$J$1</f>
        <v>Girls / Boys</v>
      </c>
      <c r="K53" s="108"/>
      <c r="L53" s="8"/>
      <c r="M53" s="108" t="str">
        <f>E53</f>
        <v>400 Meter Freestyle Relay</v>
      </c>
      <c r="N53" s="60"/>
      <c r="O53" s="8"/>
      <c r="P53" s="109"/>
    </row>
    <row r="54" spans="1:16" ht="6" customHeight="1">
      <c r="A54" s="107"/>
      <c r="B54" s="108"/>
      <c r="C54" s="108"/>
      <c r="D54" s="108"/>
      <c r="E54" s="108"/>
      <c r="F54" s="8"/>
      <c r="G54" s="8"/>
      <c r="H54" s="109"/>
      <c r="I54" s="107"/>
      <c r="J54" s="108"/>
      <c r="K54" s="108"/>
      <c r="L54" s="108"/>
      <c r="M54" s="108"/>
      <c r="N54" s="8"/>
      <c r="O54" s="8"/>
      <c r="P54" s="109"/>
    </row>
    <row r="55" spans="1:16" ht="13.5" customHeight="1">
      <c r="A55" s="107"/>
      <c r="B55" s="110" t="str">
        <f>+$B$3</f>
        <v>(Circle One)</v>
      </c>
      <c r="C55" s="111"/>
      <c r="D55" s="8"/>
      <c r="E55" s="255" t="str">
        <f>+$E$3</f>
        <v>Side   or   Lane</v>
      </c>
      <c r="F55" s="255"/>
      <c r="G55" s="8"/>
      <c r="H55" s="109"/>
      <c r="I55" s="107"/>
      <c r="J55" s="110" t="str">
        <f>+$B$3</f>
        <v>(Circle One)</v>
      </c>
      <c r="K55" s="111"/>
      <c r="L55" s="8"/>
      <c r="M55" s="255" t="str">
        <f>+$E$3</f>
        <v>Side   or   Lane</v>
      </c>
      <c r="N55" s="255"/>
      <c r="O55" s="8"/>
      <c r="P55" s="109"/>
    </row>
    <row r="56" spans="1:16" ht="6" customHeight="1">
      <c r="A56" s="107"/>
      <c r="B56" s="8"/>
      <c r="C56" s="8"/>
      <c r="D56" s="8"/>
      <c r="E56" s="8"/>
      <c r="F56" s="8"/>
      <c r="G56" s="8"/>
      <c r="H56" s="109"/>
      <c r="I56" s="107"/>
      <c r="J56" s="8"/>
      <c r="K56" s="8"/>
      <c r="L56" s="8"/>
      <c r="M56" s="8"/>
      <c r="N56" s="8"/>
      <c r="O56" s="8"/>
      <c r="P56" s="109"/>
    </row>
    <row r="57" spans="1:16" ht="13.5" customHeight="1">
      <c r="A57" s="107"/>
      <c r="B57" s="8"/>
      <c r="C57" s="8"/>
      <c r="D57" s="5"/>
      <c r="E57" s="5" t="s">
        <v>214</v>
      </c>
      <c r="F57" s="76"/>
      <c r="G57" s="6"/>
      <c r="H57" s="109"/>
      <c r="I57" s="107"/>
      <c r="J57" s="8"/>
      <c r="K57" s="8"/>
      <c r="L57" s="5"/>
      <c r="M57" s="5" t="s">
        <v>214</v>
      </c>
      <c r="N57" s="76"/>
      <c r="O57" s="6"/>
      <c r="P57" s="109"/>
    </row>
    <row r="58" spans="1:16" ht="13.5" customHeight="1">
      <c r="A58" s="107"/>
      <c r="B58" s="93" t="str">
        <f>+$B$6</f>
        <v>Lane 1</v>
      </c>
      <c r="C58" s="7"/>
      <c r="D58" s="10">
        <f aca="true" t="shared" si="16" ref="D58:D66">$D$6</f>
        <v>2</v>
      </c>
      <c r="E58" s="52">
        <f aca="true" t="shared" si="17" ref="E58:E66">$E$6</f>
        <v>3</v>
      </c>
      <c r="F58" s="253">
        <f aca="true" t="shared" si="18" ref="F58:F66">+$F$6</f>
        <v>4</v>
      </c>
      <c r="G58" s="254"/>
      <c r="H58" s="109"/>
      <c r="I58" s="107"/>
      <c r="J58" s="93" t="str">
        <f>+$B$6</f>
        <v>Lane 1</v>
      </c>
      <c r="K58" s="7"/>
      <c r="L58" s="10">
        <f aca="true" t="shared" si="19" ref="L58:L66">$D$6</f>
        <v>2</v>
      </c>
      <c r="M58" s="52">
        <f aca="true" t="shared" si="20" ref="M58:M66">$E$6</f>
        <v>3</v>
      </c>
      <c r="N58" s="253">
        <f aca="true" t="shared" si="21" ref="N58:N66">+$F$6</f>
        <v>4</v>
      </c>
      <c r="O58" s="254"/>
      <c r="P58" s="109"/>
    </row>
    <row r="59" spans="1:16" ht="13.5" customHeight="1">
      <c r="A59" s="107"/>
      <c r="B59" s="93" t="str">
        <f>+$B$7</f>
        <v>Lane 2</v>
      </c>
      <c r="C59" s="7"/>
      <c r="D59" s="10">
        <f t="shared" si="16"/>
        <v>2</v>
      </c>
      <c r="E59" s="52">
        <f t="shared" si="17"/>
        <v>3</v>
      </c>
      <c r="F59" s="253">
        <f t="shared" si="18"/>
        <v>4</v>
      </c>
      <c r="G59" s="254"/>
      <c r="H59" s="109"/>
      <c r="I59" s="107"/>
      <c r="J59" s="93" t="str">
        <f>+$B$7</f>
        <v>Lane 2</v>
      </c>
      <c r="K59" s="7"/>
      <c r="L59" s="10">
        <f t="shared" si="19"/>
        <v>2</v>
      </c>
      <c r="M59" s="52">
        <f t="shared" si="20"/>
        <v>3</v>
      </c>
      <c r="N59" s="253">
        <f t="shared" si="21"/>
        <v>4</v>
      </c>
      <c r="O59" s="254"/>
      <c r="P59" s="109"/>
    </row>
    <row r="60" spans="1:16" ht="13.5" customHeight="1">
      <c r="A60" s="107"/>
      <c r="B60" s="93" t="str">
        <f>+$B$8</f>
        <v>Lane 3</v>
      </c>
      <c r="C60" s="7"/>
      <c r="D60" s="10">
        <f t="shared" si="16"/>
        <v>2</v>
      </c>
      <c r="E60" s="52">
        <f t="shared" si="17"/>
        <v>3</v>
      </c>
      <c r="F60" s="253">
        <f t="shared" si="18"/>
        <v>4</v>
      </c>
      <c r="G60" s="254"/>
      <c r="H60" s="109"/>
      <c r="I60" s="107"/>
      <c r="J60" s="93" t="str">
        <f>+$B$8</f>
        <v>Lane 3</v>
      </c>
      <c r="K60" s="7"/>
      <c r="L60" s="10">
        <f t="shared" si="19"/>
        <v>2</v>
      </c>
      <c r="M60" s="52">
        <f t="shared" si="20"/>
        <v>3</v>
      </c>
      <c r="N60" s="253">
        <f t="shared" si="21"/>
        <v>4</v>
      </c>
      <c r="O60" s="254"/>
      <c r="P60" s="109"/>
    </row>
    <row r="61" spans="1:16" ht="13.5" customHeight="1">
      <c r="A61" s="107"/>
      <c r="B61" s="93" t="str">
        <f>+$B$9</f>
        <v>Lane 4</v>
      </c>
      <c r="C61" s="7"/>
      <c r="D61" s="10">
        <f t="shared" si="16"/>
        <v>2</v>
      </c>
      <c r="E61" s="52">
        <f t="shared" si="17"/>
        <v>3</v>
      </c>
      <c r="F61" s="253">
        <f t="shared" si="18"/>
        <v>4</v>
      </c>
      <c r="G61" s="254"/>
      <c r="H61" s="109"/>
      <c r="I61" s="107"/>
      <c r="J61" s="93" t="str">
        <f>+$B$9</f>
        <v>Lane 4</v>
      </c>
      <c r="K61" s="7"/>
      <c r="L61" s="10">
        <f t="shared" si="19"/>
        <v>2</v>
      </c>
      <c r="M61" s="52">
        <f t="shared" si="20"/>
        <v>3</v>
      </c>
      <c r="N61" s="253">
        <f t="shared" si="21"/>
        <v>4</v>
      </c>
      <c r="O61" s="254"/>
      <c r="P61" s="109"/>
    </row>
    <row r="62" spans="1:16" ht="13.5" customHeight="1">
      <c r="A62" s="107"/>
      <c r="B62" s="93" t="str">
        <f>+$B$10</f>
        <v>Lane 5</v>
      </c>
      <c r="C62" s="7"/>
      <c r="D62" s="10">
        <f t="shared" si="16"/>
        <v>2</v>
      </c>
      <c r="E62" s="52">
        <f t="shared" si="17"/>
        <v>3</v>
      </c>
      <c r="F62" s="253">
        <f t="shared" si="18"/>
        <v>4</v>
      </c>
      <c r="G62" s="254"/>
      <c r="H62" s="109"/>
      <c r="I62" s="107"/>
      <c r="J62" s="93" t="str">
        <f>+$B$10</f>
        <v>Lane 5</v>
      </c>
      <c r="K62" s="7"/>
      <c r="L62" s="10">
        <f t="shared" si="19"/>
        <v>2</v>
      </c>
      <c r="M62" s="52">
        <f t="shared" si="20"/>
        <v>3</v>
      </c>
      <c r="N62" s="253">
        <f t="shared" si="21"/>
        <v>4</v>
      </c>
      <c r="O62" s="254"/>
      <c r="P62" s="109"/>
    </row>
    <row r="63" spans="1:16" ht="13.5" customHeight="1">
      <c r="A63" s="107"/>
      <c r="B63" s="93" t="str">
        <f>+$B$11</f>
        <v>Lane 6</v>
      </c>
      <c r="C63" s="7"/>
      <c r="D63" s="10">
        <f t="shared" si="16"/>
        <v>2</v>
      </c>
      <c r="E63" s="52">
        <f t="shared" si="17"/>
        <v>3</v>
      </c>
      <c r="F63" s="253">
        <f t="shared" si="18"/>
        <v>4</v>
      </c>
      <c r="G63" s="254"/>
      <c r="H63" s="109"/>
      <c r="I63" s="107"/>
      <c r="J63" s="93" t="str">
        <f>+$B$11</f>
        <v>Lane 6</v>
      </c>
      <c r="K63" s="7"/>
      <c r="L63" s="10">
        <f t="shared" si="19"/>
        <v>2</v>
      </c>
      <c r="M63" s="52">
        <f t="shared" si="20"/>
        <v>3</v>
      </c>
      <c r="N63" s="253">
        <f t="shared" si="21"/>
        <v>4</v>
      </c>
      <c r="O63" s="254"/>
      <c r="P63" s="109"/>
    </row>
    <row r="64" spans="1:16" ht="13.5" customHeight="1">
      <c r="A64" s="107"/>
      <c r="B64" s="93" t="str">
        <f>+$B$12</f>
        <v>Lane 7</v>
      </c>
      <c r="C64" s="7"/>
      <c r="D64" s="10">
        <f t="shared" si="16"/>
        <v>2</v>
      </c>
      <c r="E64" s="52">
        <f t="shared" si="17"/>
        <v>3</v>
      </c>
      <c r="F64" s="253">
        <f t="shared" si="18"/>
        <v>4</v>
      </c>
      <c r="G64" s="254"/>
      <c r="H64" s="109"/>
      <c r="I64" s="107"/>
      <c r="J64" s="93" t="str">
        <f>+$B$12</f>
        <v>Lane 7</v>
      </c>
      <c r="K64" s="7"/>
      <c r="L64" s="10">
        <f t="shared" si="19"/>
        <v>2</v>
      </c>
      <c r="M64" s="52">
        <f t="shared" si="20"/>
        <v>3</v>
      </c>
      <c r="N64" s="253">
        <f t="shared" si="21"/>
        <v>4</v>
      </c>
      <c r="O64" s="254"/>
      <c r="P64" s="109"/>
    </row>
    <row r="65" spans="1:16" ht="13.5" customHeight="1">
      <c r="A65" s="107"/>
      <c r="B65" s="93" t="str">
        <f>+$B$13</f>
        <v>Lane 8</v>
      </c>
      <c r="C65" s="7"/>
      <c r="D65" s="10">
        <f t="shared" si="16"/>
        <v>2</v>
      </c>
      <c r="E65" s="52">
        <f t="shared" si="17"/>
        <v>3</v>
      </c>
      <c r="F65" s="253">
        <f t="shared" si="18"/>
        <v>4</v>
      </c>
      <c r="G65" s="254"/>
      <c r="H65" s="109"/>
      <c r="I65" s="107"/>
      <c r="J65" s="93" t="str">
        <f>+$B$13</f>
        <v>Lane 8</v>
      </c>
      <c r="K65" s="7"/>
      <c r="L65" s="10">
        <f t="shared" si="19"/>
        <v>2</v>
      </c>
      <c r="M65" s="52">
        <f t="shared" si="20"/>
        <v>3</v>
      </c>
      <c r="N65" s="253">
        <f t="shared" si="21"/>
        <v>4</v>
      </c>
      <c r="O65" s="254"/>
      <c r="P65" s="109"/>
    </row>
    <row r="66" spans="1:16" ht="13.5" customHeight="1" hidden="1">
      <c r="A66" s="107"/>
      <c r="B66" s="93" t="str">
        <f>+$B$14</f>
        <v>Lane 9</v>
      </c>
      <c r="C66" s="7"/>
      <c r="D66" s="10">
        <f t="shared" si="16"/>
        <v>2</v>
      </c>
      <c r="E66" s="52">
        <f t="shared" si="17"/>
        <v>3</v>
      </c>
      <c r="F66" s="253">
        <f t="shared" si="18"/>
        <v>4</v>
      </c>
      <c r="G66" s="254"/>
      <c r="H66" s="109"/>
      <c r="I66" s="107"/>
      <c r="J66" s="93" t="str">
        <f>+$B$14</f>
        <v>Lane 9</v>
      </c>
      <c r="K66" s="7"/>
      <c r="L66" s="10">
        <f t="shared" si="19"/>
        <v>2</v>
      </c>
      <c r="M66" s="52">
        <f t="shared" si="20"/>
        <v>3</v>
      </c>
      <c r="N66" s="253">
        <f t="shared" si="21"/>
        <v>4</v>
      </c>
      <c r="O66" s="254"/>
      <c r="P66" s="109"/>
    </row>
    <row r="67" spans="1:16" ht="9.75" customHeight="1">
      <c r="A67" s="107"/>
      <c r="B67" s="108"/>
      <c r="C67" s="108"/>
      <c r="D67" s="108"/>
      <c r="E67" s="108"/>
      <c r="F67" s="108"/>
      <c r="G67" s="8"/>
      <c r="H67" s="109"/>
      <c r="I67" s="107"/>
      <c r="J67" s="108"/>
      <c r="K67" s="108"/>
      <c r="L67" s="108"/>
      <c r="M67" s="108"/>
      <c r="N67" s="108"/>
      <c r="O67" s="8"/>
      <c r="P67" s="109"/>
    </row>
    <row r="68" spans="1:16" ht="15">
      <c r="A68" s="107"/>
      <c r="B68" s="108" t="str">
        <f>+$B$16</f>
        <v>Legend:</v>
      </c>
      <c r="C68" s="108"/>
      <c r="D68" s="108" t="str">
        <f>+$D$16</f>
        <v>  O   for good           X   for early</v>
      </c>
      <c r="E68" s="108"/>
      <c r="F68" s="108"/>
      <c r="G68" s="8"/>
      <c r="H68" s="109"/>
      <c r="I68" s="107"/>
      <c r="J68" s="108" t="str">
        <f>+$B$16</f>
        <v>Legend:</v>
      </c>
      <c r="K68" s="108"/>
      <c r="L68" s="108" t="str">
        <f>+$D$16</f>
        <v>  O   for good           X   for early</v>
      </c>
      <c r="M68" s="108"/>
      <c r="N68" s="108"/>
      <c r="O68" s="8"/>
      <c r="P68" s="109"/>
    </row>
    <row r="69" spans="1:16" ht="12" customHeight="1">
      <c r="A69" s="107"/>
      <c r="B69" s="108"/>
      <c r="C69" s="108"/>
      <c r="D69" s="108"/>
      <c r="E69" s="108"/>
      <c r="F69" s="108"/>
      <c r="G69" s="8"/>
      <c r="H69" s="109"/>
      <c r="I69" s="107"/>
      <c r="J69" s="108"/>
      <c r="K69" s="108"/>
      <c r="L69" s="108"/>
      <c r="M69" s="108"/>
      <c r="N69" s="108"/>
      <c r="O69" s="8"/>
      <c r="P69" s="109"/>
    </row>
    <row r="70" spans="1:16" ht="15">
      <c r="A70" s="107"/>
      <c r="B70" s="108" t="str">
        <f>+$B$18</f>
        <v>Relay Takeoff Judge  _______________________</v>
      </c>
      <c r="C70" s="108"/>
      <c r="D70" s="108"/>
      <c r="E70" s="108"/>
      <c r="F70" s="108"/>
      <c r="G70" s="8"/>
      <c r="H70" s="109"/>
      <c r="I70" s="107"/>
      <c r="J70" s="108" t="str">
        <f>+$B$18</f>
        <v>Relay Takeoff Judge  _______________________</v>
      </c>
      <c r="K70" s="108"/>
      <c r="L70" s="108"/>
      <c r="M70" s="108"/>
      <c r="N70" s="108"/>
      <c r="O70" s="8"/>
      <c r="P70" s="109"/>
    </row>
    <row r="71" spans="1:16" ht="15" thickBot="1">
      <c r="A71" s="112"/>
      <c r="B71" s="101"/>
      <c r="C71" s="101"/>
      <c r="D71" s="101"/>
      <c r="E71" s="101"/>
      <c r="F71" s="101"/>
      <c r="G71" s="101"/>
      <c r="H71" s="116"/>
      <c r="I71" s="112"/>
      <c r="J71" s="101"/>
      <c r="K71" s="101"/>
      <c r="L71" s="101"/>
      <c r="M71" s="101"/>
      <c r="N71" s="101"/>
      <c r="O71" s="101"/>
      <c r="P71" s="116"/>
    </row>
  </sheetData>
  <sheetProtection/>
  <mergeCells count="60">
    <mergeCell ref="F42:G42"/>
    <mergeCell ref="F43:G43"/>
    <mergeCell ref="F44:G44"/>
    <mergeCell ref="F45:G45"/>
    <mergeCell ref="F38:G38"/>
    <mergeCell ref="F39:G39"/>
    <mergeCell ref="F40:G40"/>
    <mergeCell ref="F41:G41"/>
    <mergeCell ref="F62:G62"/>
    <mergeCell ref="F63:G63"/>
    <mergeCell ref="F64:G64"/>
    <mergeCell ref="F65:G65"/>
    <mergeCell ref="F58:G58"/>
    <mergeCell ref="F59:G59"/>
    <mergeCell ref="F60:G60"/>
    <mergeCell ref="F61:G61"/>
    <mergeCell ref="N62:O62"/>
    <mergeCell ref="N63:O63"/>
    <mergeCell ref="N64:O64"/>
    <mergeCell ref="N65:O65"/>
    <mergeCell ref="N58:O58"/>
    <mergeCell ref="N59:O59"/>
    <mergeCell ref="N60:O60"/>
    <mergeCell ref="N61:O61"/>
    <mergeCell ref="N42:O42"/>
    <mergeCell ref="N43:O43"/>
    <mergeCell ref="N44:O44"/>
    <mergeCell ref="N45:O45"/>
    <mergeCell ref="N10:O10"/>
    <mergeCell ref="N11:O11"/>
    <mergeCell ref="N12:O12"/>
    <mergeCell ref="N13:O13"/>
    <mergeCell ref="N6:O6"/>
    <mergeCell ref="N7:O7"/>
    <mergeCell ref="N8:O8"/>
    <mergeCell ref="N9:O9"/>
    <mergeCell ref="F10:G10"/>
    <mergeCell ref="F11:G11"/>
    <mergeCell ref="F8:G8"/>
    <mergeCell ref="F9:G9"/>
    <mergeCell ref="F12:G12"/>
    <mergeCell ref="F13:G13"/>
    <mergeCell ref="E3:F3"/>
    <mergeCell ref="M3:N3"/>
    <mergeCell ref="M35:N35"/>
    <mergeCell ref="M55:N55"/>
    <mergeCell ref="E35:F35"/>
    <mergeCell ref="E55:F55"/>
    <mergeCell ref="F6:G6"/>
    <mergeCell ref="F7:G7"/>
    <mergeCell ref="F66:G66"/>
    <mergeCell ref="N66:O66"/>
    <mergeCell ref="F14:G14"/>
    <mergeCell ref="N14:O14"/>
    <mergeCell ref="F46:G46"/>
    <mergeCell ref="N46:O46"/>
    <mergeCell ref="N38:O38"/>
    <mergeCell ref="N39:O39"/>
    <mergeCell ref="N40:O40"/>
    <mergeCell ref="N41:O41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3" r:id="rId1"/>
  <headerFooter alignWithMargins="0">
    <oddFooter>&amp;C&amp;D&amp;R&amp;F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75" zoomScaleNormal="75" zoomScaleSheetLayoutView="75" zoomScalePageLayoutView="0" workbookViewId="0" topLeftCell="A25">
      <selection activeCell="G1" sqref="G1"/>
    </sheetView>
  </sheetViews>
  <sheetFormatPr defaultColWidth="9.00390625" defaultRowHeight="12.75"/>
  <cols>
    <col min="1" max="1" width="20.50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6.125" style="0" customWidth="1"/>
  </cols>
  <sheetData>
    <row r="1" spans="1:14" ht="22.5" thickBot="1">
      <c r="A1" s="56"/>
      <c r="B1" s="136"/>
      <c r="C1" s="137" t="s">
        <v>85</v>
      </c>
      <c r="H1" s="138" t="s">
        <v>179</v>
      </c>
      <c r="K1" s="61" t="s">
        <v>58</v>
      </c>
      <c r="L1" s="56"/>
      <c r="M1" s="56"/>
      <c r="N1" s="56"/>
    </row>
    <row r="2" ht="12">
      <c r="H2" s="65" t="s">
        <v>180</v>
      </c>
    </row>
    <row r="3" spans="8:14" ht="18" thickBot="1">
      <c r="H3" s="63"/>
      <c r="I3" s="58"/>
      <c r="K3" s="61" t="s">
        <v>93</v>
      </c>
      <c r="L3" s="56"/>
      <c r="M3" s="56"/>
      <c r="N3" s="56"/>
    </row>
    <row r="4" spans="1:9" ht="18" thickBot="1">
      <c r="A4" s="132" t="s">
        <v>181</v>
      </c>
      <c r="B4" s="56"/>
      <c r="C4" s="56"/>
      <c r="D4" s="56"/>
      <c r="F4" s="61" t="s">
        <v>165</v>
      </c>
      <c r="G4" s="56"/>
      <c r="H4" s="56"/>
      <c r="I4" s="61" t="s">
        <v>67</v>
      </c>
    </row>
    <row r="5" spans="9:12" ht="15" thickBot="1">
      <c r="I5" s="65" t="s">
        <v>180</v>
      </c>
      <c r="J5" s="56"/>
      <c r="L5" s="70" t="s">
        <v>176</v>
      </c>
    </row>
    <row r="6" spans="11:14" ht="15">
      <c r="K6" s="67"/>
      <c r="L6" s="78"/>
      <c r="M6" s="127"/>
      <c r="N6" s="67"/>
    </row>
    <row r="7" spans="1:14" ht="14.25" thickBot="1">
      <c r="A7" s="63" t="s">
        <v>174</v>
      </c>
      <c r="B7" s="133" t="s">
        <v>225</v>
      </c>
      <c r="C7" s="133" t="s">
        <v>226</v>
      </c>
      <c r="D7" s="133" t="s">
        <v>227</v>
      </c>
      <c r="E7" s="133" t="s">
        <v>228</v>
      </c>
      <c r="F7" s="71" t="s">
        <v>44</v>
      </c>
      <c r="G7" s="71" t="s">
        <v>44</v>
      </c>
      <c r="H7" s="71" t="s">
        <v>44</v>
      </c>
      <c r="I7" s="71" t="s">
        <v>44</v>
      </c>
      <c r="K7" s="126"/>
      <c r="L7" s="87"/>
      <c r="M7" s="128" t="s">
        <v>56</v>
      </c>
      <c r="N7" s="130"/>
    </row>
    <row r="8" spans="1:14" ht="14.25" thickBot="1">
      <c r="A8" s="63" t="s">
        <v>202</v>
      </c>
      <c r="B8" s="145" t="s">
        <v>95</v>
      </c>
      <c r="C8" s="145" t="s">
        <v>96</v>
      </c>
      <c r="D8" s="145" t="s">
        <v>98</v>
      </c>
      <c r="E8" s="145" t="s">
        <v>99</v>
      </c>
      <c r="J8" s="66"/>
      <c r="K8" s="79" t="s">
        <v>12</v>
      </c>
      <c r="L8" s="80" t="s">
        <v>14</v>
      </c>
      <c r="M8" s="129" t="s">
        <v>57</v>
      </c>
      <c r="N8" s="79" t="s">
        <v>45</v>
      </c>
    </row>
    <row r="9" spans="1:14" ht="18" customHeight="1">
      <c r="A9" s="177" t="s">
        <v>187</v>
      </c>
      <c r="B9" s="73"/>
      <c r="C9" s="73"/>
      <c r="D9" s="73"/>
      <c r="E9" s="73"/>
      <c r="F9" s="73"/>
      <c r="G9" s="73"/>
      <c r="H9" s="73"/>
      <c r="I9" s="73"/>
      <c r="J9" s="73"/>
      <c r="K9" s="165" t="s">
        <v>177</v>
      </c>
      <c r="L9" s="165" t="str">
        <f>+K9</f>
        <v>Event:</v>
      </c>
      <c r="M9" s="166" t="str">
        <f>+L9</f>
        <v>Event:</v>
      </c>
      <c r="N9" s="81">
        <f>SUM(B69:E69)</f>
        <v>10</v>
      </c>
    </row>
    <row r="10" spans="1:14" ht="18" customHeight="1">
      <c r="A10" s="69">
        <v>200</v>
      </c>
      <c r="B10" s="74"/>
      <c r="C10" s="74"/>
      <c r="D10" s="74"/>
      <c r="E10" s="74"/>
      <c r="F10" s="74"/>
      <c r="G10" s="74"/>
      <c r="H10" s="74"/>
      <c r="I10" s="74"/>
      <c r="J10" s="74"/>
      <c r="K10" s="166"/>
      <c r="L10" s="166"/>
      <c r="M10" s="166"/>
      <c r="N10" s="81"/>
    </row>
    <row r="11" spans="1:14" ht="18" customHeight="1">
      <c r="A11" s="69" t="s">
        <v>175</v>
      </c>
      <c r="B11" s="74"/>
      <c r="C11" s="74"/>
      <c r="D11" s="74"/>
      <c r="E11" s="74"/>
      <c r="F11" s="74"/>
      <c r="G11" s="74"/>
      <c r="H11" s="74"/>
      <c r="I11" s="74"/>
      <c r="J11" s="74"/>
      <c r="K11" s="167"/>
      <c r="L11" s="167"/>
      <c r="M11" s="167"/>
      <c r="N11" s="82"/>
    </row>
    <row r="12" spans="1:14" ht="18" customHeight="1">
      <c r="A12" s="69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166" t="s">
        <v>178</v>
      </c>
      <c r="L12" s="166" t="str">
        <f>+K12</f>
        <v>Total:</v>
      </c>
      <c r="M12" s="166" t="str">
        <f>+L12</f>
        <v>Total:</v>
      </c>
      <c r="N12" s="81">
        <f>N9</f>
        <v>10</v>
      </c>
    </row>
    <row r="13" spans="1:14" ht="18" customHeight="1">
      <c r="A13" s="178" t="s">
        <v>82</v>
      </c>
      <c r="B13" s="74"/>
      <c r="C13" s="74"/>
      <c r="D13" s="74"/>
      <c r="E13" s="74"/>
      <c r="F13" s="74"/>
      <c r="G13" s="74"/>
      <c r="H13" s="74"/>
      <c r="I13" s="74"/>
      <c r="J13" s="74"/>
      <c r="K13" s="166"/>
      <c r="L13" s="166"/>
      <c r="M13" s="166"/>
      <c r="N13" s="81"/>
    </row>
    <row r="14" spans="1:14" ht="18" customHeight="1" thickBot="1">
      <c r="A14" s="179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68"/>
      <c r="L14" s="168"/>
      <c r="M14" s="168"/>
      <c r="N14" s="83"/>
    </row>
    <row r="15" spans="1:14" ht="18" customHeight="1">
      <c r="A15" s="177" t="s">
        <v>189</v>
      </c>
      <c r="B15" s="73"/>
      <c r="C15" s="73"/>
      <c r="D15" s="73"/>
      <c r="E15" s="73"/>
      <c r="F15" s="73"/>
      <c r="G15" s="73"/>
      <c r="H15" s="73"/>
      <c r="I15" s="73"/>
      <c r="J15" s="73"/>
      <c r="K15" s="165" t="str">
        <f>+$K$9</f>
        <v>Event:</v>
      </c>
      <c r="L15" s="165" t="str">
        <f>+K15</f>
        <v>Event:</v>
      </c>
      <c r="M15" s="165" t="str">
        <f>+L15</f>
        <v>Event:</v>
      </c>
      <c r="N15" s="81">
        <f>SUM(B68:G68)</f>
        <v>8</v>
      </c>
    </row>
    <row r="16" spans="1:14" ht="18" customHeight="1">
      <c r="A16" s="69" t="s">
        <v>108</v>
      </c>
      <c r="B16" s="74"/>
      <c r="C16" s="74"/>
      <c r="D16" s="74"/>
      <c r="E16" s="74"/>
      <c r="F16" s="74"/>
      <c r="G16" s="74"/>
      <c r="H16" s="74"/>
      <c r="I16" s="74"/>
      <c r="J16" s="74"/>
      <c r="K16" s="167"/>
      <c r="L16" s="167"/>
      <c r="M16" s="167"/>
      <c r="N16" s="82"/>
    </row>
    <row r="17" spans="1:14" ht="18" customHeight="1">
      <c r="A17" s="178" t="s">
        <v>100</v>
      </c>
      <c r="B17" s="74"/>
      <c r="C17" s="74"/>
      <c r="D17" s="74"/>
      <c r="E17" s="74"/>
      <c r="F17" s="74"/>
      <c r="G17" s="74"/>
      <c r="H17" s="74"/>
      <c r="I17" s="74"/>
      <c r="J17" s="74"/>
      <c r="K17" s="166" t="str">
        <f>+$K$12</f>
        <v>Total:</v>
      </c>
      <c r="L17" s="166" t="str">
        <f>+K17</f>
        <v>Total:</v>
      </c>
      <c r="M17" s="166" t="str">
        <f>+L17</f>
        <v>Total:</v>
      </c>
      <c r="N17" s="81">
        <f>N12+N15</f>
        <v>18</v>
      </c>
    </row>
    <row r="18" spans="1:14" ht="18" customHeight="1" thickBot="1">
      <c r="A18" s="179" t="str">
        <f>+$A$14</f>
        <v>Time: </v>
      </c>
      <c r="B18" s="68"/>
      <c r="C18" s="68"/>
      <c r="D18" s="68"/>
      <c r="E18" s="68"/>
      <c r="F18" s="68"/>
      <c r="G18" s="68"/>
      <c r="H18" s="68"/>
      <c r="I18" s="68"/>
      <c r="J18" s="68"/>
      <c r="K18" s="168"/>
      <c r="L18" s="168"/>
      <c r="M18" s="168"/>
      <c r="N18" s="83"/>
    </row>
    <row r="19" spans="1:14" ht="18" customHeight="1">
      <c r="A19" s="177" t="s">
        <v>182</v>
      </c>
      <c r="B19" s="73"/>
      <c r="C19" s="73"/>
      <c r="D19" s="73"/>
      <c r="E19" s="73"/>
      <c r="F19" s="73"/>
      <c r="G19" s="73"/>
      <c r="H19" s="73"/>
      <c r="I19" s="73"/>
      <c r="J19" s="73"/>
      <c r="K19" s="165" t="str">
        <f>+$K$9</f>
        <v>Event:</v>
      </c>
      <c r="L19" s="165" t="str">
        <f>+K19</f>
        <v>Event:</v>
      </c>
      <c r="M19" s="165" t="str">
        <f>+L19</f>
        <v>Event:</v>
      </c>
      <c r="N19" s="81">
        <f>+$N$15</f>
        <v>8</v>
      </c>
    </row>
    <row r="20" spans="1:14" ht="18" customHeight="1">
      <c r="A20" s="69" t="s">
        <v>107</v>
      </c>
      <c r="B20" s="74"/>
      <c r="C20" s="74"/>
      <c r="D20" s="74"/>
      <c r="E20" s="74"/>
      <c r="F20" s="74"/>
      <c r="G20" s="74"/>
      <c r="H20" s="74"/>
      <c r="I20" s="74"/>
      <c r="J20" s="74"/>
      <c r="K20" s="167"/>
      <c r="L20" s="167"/>
      <c r="M20" s="167"/>
      <c r="N20" s="82"/>
    </row>
    <row r="21" spans="1:14" ht="18" customHeight="1">
      <c r="A21" s="178" t="str">
        <f>$A$17</f>
        <v>  Team: </v>
      </c>
      <c r="B21" s="74"/>
      <c r="C21" s="74"/>
      <c r="D21" s="74"/>
      <c r="E21" s="74"/>
      <c r="F21" s="74"/>
      <c r="G21" s="74"/>
      <c r="H21" s="74"/>
      <c r="I21" s="74"/>
      <c r="J21" s="74"/>
      <c r="K21" s="166" t="str">
        <f>+$K$12</f>
        <v>Total:</v>
      </c>
      <c r="L21" s="166" t="str">
        <f>+K21</f>
        <v>Total:</v>
      </c>
      <c r="M21" s="166" t="str">
        <f>+L21</f>
        <v>Total:</v>
      </c>
      <c r="N21" s="81">
        <f>N17+N19</f>
        <v>26</v>
      </c>
    </row>
    <row r="22" spans="1:14" ht="18" customHeight="1" thickBot="1">
      <c r="A22" s="179" t="str">
        <f>+$A$14</f>
        <v>Time: </v>
      </c>
      <c r="B22" s="68"/>
      <c r="C22" s="68"/>
      <c r="D22" s="68"/>
      <c r="E22" s="68"/>
      <c r="F22" s="68"/>
      <c r="G22" s="68"/>
      <c r="H22" s="68"/>
      <c r="I22" s="68"/>
      <c r="J22" s="68"/>
      <c r="K22" s="168"/>
      <c r="L22" s="168"/>
      <c r="M22" s="168"/>
      <c r="N22" s="83"/>
    </row>
    <row r="23" spans="1:14" ht="18" customHeight="1">
      <c r="A23" s="177" t="s">
        <v>182</v>
      </c>
      <c r="B23" s="73"/>
      <c r="C23" s="73"/>
      <c r="D23" s="73"/>
      <c r="E23" s="73"/>
      <c r="F23" s="73"/>
      <c r="G23" s="73"/>
      <c r="H23" s="73"/>
      <c r="I23" s="73"/>
      <c r="J23" s="73"/>
      <c r="K23" s="165" t="str">
        <f>+$K$9</f>
        <v>Event:</v>
      </c>
      <c r="L23" s="165" t="str">
        <f>+K23</f>
        <v>Event:</v>
      </c>
      <c r="M23" s="165" t="str">
        <f>+L23</f>
        <v>Event:</v>
      </c>
      <c r="N23" s="81">
        <f>+$N$15</f>
        <v>8</v>
      </c>
    </row>
    <row r="24" spans="1:14" ht="18" customHeight="1">
      <c r="A24" s="69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167"/>
      <c r="L24" s="167"/>
      <c r="M24" s="167"/>
      <c r="N24" s="82"/>
    </row>
    <row r="25" spans="1:14" ht="18" customHeight="1">
      <c r="A25" s="178" t="str">
        <f>$A$17</f>
        <v>  Team: </v>
      </c>
      <c r="B25" s="74"/>
      <c r="C25" s="74"/>
      <c r="D25" s="74"/>
      <c r="E25" s="74"/>
      <c r="F25" s="74"/>
      <c r="G25" s="74"/>
      <c r="H25" s="74"/>
      <c r="I25" s="74"/>
      <c r="J25" s="74"/>
      <c r="K25" s="166" t="str">
        <f>+$K$12</f>
        <v>Total:</v>
      </c>
      <c r="L25" s="166" t="str">
        <f>+K25</f>
        <v>Total:</v>
      </c>
      <c r="M25" s="166" t="str">
        <f>+L25</f>
        <v>Total:</v>
      </c>
      <c r="N25" s="81">
        <f>N21+N23</f>
        <v>34</v>
      </c>
    </row>
    <row r="26" spans="1:14" ht="18" customHeight="1" thickBot="1">
      <c r="A26" s="179" t="str">
        <f>+$A$14</f>
        <v>Time: </v>
      </c>
      <c r="B26" s="68"/>
      <c r="C26" s="68"/>
      <c r="D26" s="68"/>
      <c r="E26" s="68"/>
      <c r="F26" s="68"/>
      <c r="G26" s="68"/>
      <c r="H26" s="68"/>
      <c r="I26" s="68"/>
      <c r="J26" s="68"/>
      <c r="K26" s="168"/>
      <c r="L26" s="168"/>
      <c r="M26" s="168"/>
      <c r="N26" s="83"/>
    </row>
    <row r="27" spans="1:14" ht="18" customHeight="1">
      <c r="A27" s="177" t="s">
        <v>182</v>
      </c>
      <c r="B27" s="73"/>
      <c r="C27" s="73"/>
      <c r="D27" s="73"/>
      <c r="E27" s="73"/>
      <c r="F27" s="73"/>
      <c r="G27" s="73"/>
      <c r="H27" s="73"/>
      <c r="I27" s="73"/>
      <c r="J27" s="73"/>
      <c r="K27" s="165" t="str">
        <f>+$K$9</f>
        <v>Event:</v>
      </c>
      <c r="L27" s="165" t="str">
        <f>+K27</f>
        <v>Event:</v>
      </c>
      <c r="M27" s="165" t="str">
        <f>+L27</f>
        <v>Event:</v>
      </c>
      <c r="N27" s="81">
        <f>+$N$15</f>
        <v>8</v>
      </c>
    </row>
    <row r="28" spans="1:14" ht="18" customHeight="1">
      <c r="A28" s="69" t="s">
        <v>105</v>
      </c>
      <c r="B28" s="74"/>
      <c r="C28" s="74"/>
      <c r="D28" s="74"/>
      <c r="E28" s="74"/>
      <c r="F28" s="74"/>
      <c r="G28" s="74"/>
      <c r="H28" s="74"/>
      <c r="I28" s="74"/>
      <c r="J28" s="74"/>
      <c r="K28" s="167"/>
      <c r="L28" s="167"/>
      <c r="M28" s="167"/>
      <c r="N28" s="82"/>
    </row>
    <row r="29" spans="1:14" ht="18" customHeight="1">
      <c r="A29" s="178" t="str">
        <f>$A$17</f>
        <v>  Team: </v>
      </c>
      <c r="B29" s="74"/>
      <c r="C29" s="74"/>
      <c r="D29" s="74"/>
      <c r="E29" s="74"/>
      <c r="F29" s="74"/>
      <c r="G29" s="74"/>
      <c r="H29" s="74"/>
      <c r="I29" s="74"/>
      <c r="J29" s="74"/>
      <c r="K29" s="166" t="str">
        <f>+$K$12</f>
        <v>Total:</v>
      </c>
      <c r="L29" s="166" t="str">
        <f>+K29</f>
        <v>Total:</v>
      </c>
      <c r="M29" s="166" t="str">
        <f>+L29</f>
        <v>Total:</v>
      </c>
      <c r="N29" s="81">
        <f>N25+N27</f>
        <v>42</v>
      </c>
    </row>
    <row r="30" spans="1:14" ht="18" customHeight="1" thickBot="1">
      <c r="A30" s="179" t="str">
        <f>+$A$14</f>
        <v>Time: </v>
      </c>
      <c r="B30" s="68"/>
      <c r="C30" s="68"/>
      <c r="D30" s="68"/>
      <c r="E30" s="68"/>
      <c r="F30" s="68"/>
      <c r="G30" s="68"/>
      <c r="H30" s="68"/>
      <c r="I30" s="68"/>
      <c r="J30" s="68"/>
      <c r="K30" s="168"/>
      <c r="L30" s="168"/>
      <c r="M30" s="168"/>
      <c r="N30" s="83"/>
    </row>
    <row r="31" spans="1:14" ht="18" customHeight="1">
      <c r="A31" s="177" t="s">
        <v>182</v>
      </c>
      <c r="B31" s="73"/>
      <c r="C31" s="73"/>
      <c r="D31" s="73"/>
      <c r="E31" s="73"/>
      <c r="F31" s="73"/>
      <c r="G31" s="73"/>
      <c r="H31" s="73"/>
      <c r="I31" s="73"/>
      <c r="J31" s="73"/>
      <c r="K31" s="165" t="str">
        <f>+$K$9</f>
        <v>Event:</v>
      </c>
      <c r="L31" s="165" t="str">
        <f>+K31</f>
        <v>Event:</v>
      </c>
      <c r="M31" s="165" t="str">
        <f>+L31</f>
        <v>Event:</v>
      </c>
      <c r="N31" s="81">
        <f>+$N$15</f>
        <v>8</v>
      </c>
    </row>
    <row r="32" spans="1:14" ht="18" customHeight="1">
      <c r="A32" s="69" t="s">
        <v>109</v>
      </c>
      <c r="B32" s="74"/>
      <c r="C32" s="74"/>
      <c r="D32" s="74"/>
      <c r="E32" s="74"/>
      <c r="F32" s="74"/>
      <c r="G32" s="74"/>
      <c r="H32" s="74"/>
      <c r="I32" s="74"/>
      <c r="J32" s="74"/>
      <c r="K32" s="167"/>
      <c r="L32" s="167"/>
      <c r="M32" s="167"/>
      <c r="N32" s="82"/>
    </row>
    <row r="33" spans="1:14" ht="18" customHeight="1">
      <c r="A33" s="178" t="str">
        <f>$A$17</f>
        <v>  Team: </v>
      </c>
      <c r="B33" s="74"/>
      <c r="C33" s="74"/>
      <c r="D33" s="74"/>
      <c r="E33" s="74"/>
      <c r="F33" s="74"/>
      <c r="G33" s="74"/>
      <c r="H33" s="74"/>
      <c r="I33" s="74"/>
      <c r="J33" s="74"/>
      <c r="K33" s="166" t="str">
        <f>+$K$12</f>
        <v>Total:</v>
      </c>
      <c r="L33" s="166" t="str">
        <f>+K33</f>
        <v>Total:</v>
      </c>
      <c r="M33" s="166" t="str">
        <f>+L33</f>
        <v>Total:</v>
      </c>
      <c r="N33" s="81">
        <f>N29+N31</f>
        <v>50</v>
      </c>
    </row>
    <row r="34" spans="1:14" ht="18" customHeight="1" thickBot="1">
      <c r="A34" s="179" t="str">
        <f>+$A$14</f>
        <v>Time: </v>
      </c>
      <c r="B34" s="68"/>
      <c r="C34" s="68"/>
      <c r="D34" s="68"/>
      <c r="E34" s="68"/>
      <c r="F34" s="68"/>
      <c r="G34" s="68"/>
      <c r="H34" s="68"/>
      <c r="I34" s="68"/>
      <c r="J34" s="68"/>
      <c r="K34" s="168"/>
      <c r="L34" s="168"/>
      <c r="M34" s="168"/>
      <c r="N34" s="83"/>
    </row>
    <row r="35" spans="1:14" ht="18" customHeight="1">
      <c r="A35" s="177" t="s">
        <v>182</v>
      </c>
      <c r="B35" s="73"/>
      <c r="C35" s="73"/>
      <c r="D35" s="73"/>
      <c r="E35" s="73"/>
      <c r="F35" s="73"/>
      <c r="G35" s="73"/>
      <c r="H35" s="73"/>
      <c r="I35" s="73"/>
      <c r="J35" s="73"/>
      <c r="K35" s="165" t="str">
        <f>+$K$9</f>
        <v>Event:</v>
      </c>
      <c r="L35" s="165" t="str">
        <f>+K35</f>
        <v>Event:</v>
      </c>
      <c r="M35" s="165" t="str">
        <f>+L35</f>
        <v>Event:</v>
      </c>
      <c r="N35" s="163">
        <f>+$N$15</f>
        <v>8</v>
      </c>
    </row>
    <row r="36" spans="1:14" ht="18" customHeight="1">
      <c r="A36" s="69" t="s">
        <v>142</v>
      </c>
      <c r="B36" s="74"/>
      <c r="C36" s="74"/>
      <c r="D36" s="74"/>
      <c r="E36" s="74"/>
      <c r="F36" s="74"/>
      <c r="G36" s="74"/>
      <c r="H36" s="74"/>
      <c r="I36" s="74"/>
      <c r="J36" s="74"/>
      <c r="K36" s="167"/>
      <c r="L36" s="167"/>
      <c r="M36" s="167"/>
      <c r="N36" s="82"/>
    </row>
    <row r="37" spans="1:14" ht="18" customHeight="1">
      <c r="A37" s="178" t="str">
        <f>$A$17</f>
        <v>  Team: </v>
      </c>
      <c r="B37" s="74"/>
      <c r="C37" s="74"/>
      <c r="D37" s="74"/>
      <c r="E37" s="74"/>
      <c r="F37" s="74"/>
      <c r="G37" s="74"/>
      <c r="H37" s="74"/>
      <c r="I37" s="74"/>
      <c r="J37" s="74"/>
      <c r="K37" s="166" t="str">
        <f>+$K$12</f>
        <v>Total:</v>
      </c>
      <c r="L37" s="166" t="str">
        <f>+K37</f>
        <v>Total:</v>
      </c>
      <c r="M37" s="166" t="str">
        <f>+L37</f>
        <v>Total:</v>
      </c>
      <c r="N37" s="81">
        <f>N33+N35</f>
        <v>58</v>
      </c>
    </row>
    <row r="38" spans="1:14" ht="18" customHeight="1" thickBot="1">
      <c r="A38" s="179" t="str">
        <f>+$A$14</f>
        <v>Time: </v>
      </c>
      <c r="B38" s="68"/>
      <c r="C38" s="68"/>
      <c r="D38" s="68"/>
      <c r="E38" s="68"/>
      <c r="F38" s="68"/>
      <c r="G38" s="68"/>
      <c r="H38" s="68"/>
      <c r="I38" s="68"/>
      <c r="J38" s="68"/>
      <c r="K38" s="168"/>
      <c r="L38" s="168"/>
      <c r="M38" s="168"/>
      <c r="N38" s="83"/>
    </row>
    <row r="39" spans="1:14" ht="18" customHeight="1">
      <c r="A39" s="178" t="s">
        <v>87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66" t="str">
        <f>+$K$12</f>
        <v>Total:</v>
      </c>
      <c r="L39" s="166" t="str">
        <f>+K39</f>
        <v>Total:</v>
      </c>
      <c r="M39" s="166" t="str">
        <f>+L39</f>
        <v>Total:</v>
      </c>
      <c r="N39" s="81">
        <f>N37</f>
        <v>58</v>
      </c>
    </row>
    <row r="40" spans="1:14" ht="18" customHeight="1" thickBot="1">
      <c r="A40" s="178" t="s">
        <v>142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66"/>
      <c r="L40" s="166"/>
      <c r="M40" s="166"/>
      <c r="N40" s="164"/>
    </row>
    <row r="41" spans="1:14" ht="18" customHeight="1">
      <c r="A41" s="177" t="s">
        <v>182</v>
      </c>
      <c r="B41" s="73"/>
      <c r="C41" s="73"/>
      <c r="D41" s="73"/>
      <c r="E41" s="73"/>
      <c r="F41" s="73"/>
      <c r="G41" s="73"/>
      <c r="H41" s="73"/>
      <c r="I41" s="73"/>
      <c r="J41" s="73"/>
      <c r="K41" s="165" t="str">
        <f>+$K$9</f>
        <v>Event:</v>
      </c>
      <c r="L41" s="165" t="str">
        <f>+K41</f>
        <v>Event:</v>
      </c>
      <c r="M41" s="165" t="str">
        <f>+L41</f>
        <v>Event:</v>
      </c>
      <c r="N41" s="81">
        <f>+$N$9</f>
        <v>10</v>
      </c>
    </row>
    <row r="42" spans="1:14" ht="18" customHeight="1">
      <c r="A42" s="69">
        <v>200</v>
      </c>
      <c r="B42" s="74"/>
      <c r="C42" s="74"/>
      <c r="D42" s="74"/>
      <c r="E42" s="74"/>
      <c r="F42" s="74"/>
      <c r="G42" s="74"/>
      <c r="H42" s="74"/>
      <c r="I42" s="74"/>
      <c r="J42" s="74"/>
      <c r="K42" s="166"/>
      <c r="L42" s="166"/>
      <c r="M42" s="166"/>
      <c r="N42" s="81"/>
    </row>
    <row r="43" spans="1:14" ht="18" customHeight="1">
      <c r="A43" s="69" t="s">
        <v>240</v>
      </c>
      <c r="B43" s="74"/>
      <c r="C43" s="74"/>
      <c r="D43" s="74"/>
      <c r="E43" s="74"/>
      <c r="F43" s="74"/>
      <c r="G43" s="74"/>
      <c r="H43" s="74"/>
      <c r="I43" s="74"/>
      <c r="J43" s="74"/>
      <c r="K43" s="167"/>
      <c r="L43" s="167"/>
      <c r="M43" s="167"/>
      <c r="N43" s="82"/>
    </row>
    <row r="44" spans="1:14" ht="18" customHeight="1">
      <c r="A44" s="69" t="s">
        <v>55</v>
      </c>
      <c r="B44" s="74"/>
      <c r="C44" s="74"/>
      <c r="D44" s="74"/>
      <c r="E44" s="74"/>
      <c r="F44" s="74"/>
      <c r="G44" s="74"/>
      <c r="H44" s="74"/>
      <c r="I44" s="74"/>
      <c r="J44" s="74"/>
      <c r="K44" s="166" t="str">
        <f>+$K$12</f>
        <v>Total:</v>
      </c>
      <c r="L44" s="166" t="str">
        <f>+K44</f>
        <v>Total:</v>
      </c>
      <c r="M44" s="166" t="str">
        <f>+L44</f>
        <v>Total:</v>
      </c>
      <c r="N44" s="81">
        <f>N37+N41</f>
        <v>68</v>
      </c>
    </row>
    <row r="45" spans="1:14" ht="18" customHeight="1">
      <c r="A45" s="178" t="str">
        <f>+$A$13</f>
        <v>6, 3, 1 , 0 points    Team: </v>
      </c>
      <c r="B45" s="74"/>
      <c r="C45" s="74"/>
      <c r="D45" s="74"/>
      <c r="E45" s="74"/>
      <c r="F45" s="74"/>
      <c r="G45" s="74"/>
      <c r="H45" s="74"/>
      <c r="I45" s="74"/>
      <c r="J45" s="74"/>
      <c r="K45" s="166"/>
      <c r="L45" s="166"/>
      <c r="M45" s="166"/>
      <c r="N45" s="81"/>
    </row>
    <row r="46" spans="1:14" ht="18" customHeight="1" thickBot="1">
      <c r="A46" s="179" t="str">
        <f>+$A$14</f>
        <v>Time: </v>
      </c>
      <c r="B46" s="68"/>
      <c r="C46" s="68"/>
      <c r="D46" s="68"/>
      <c r="E46" s="68"/>
      <c r="F46" s="68"/>
      <c r="G46" s="68"/>
      <c r="H46" s="68"/>
      <c r="I46" s="68"/>
      <c r="J46" s="68"/>
      <c r="K46" s="168"/>
      <c r="L46" s="168"/>
      <c r="M46" s="168"/>
      <c r="N46" s="83"/>
    </row>
    <row r="47" spans="1:14" ht="18" customHeight="1">
      <c r="A47" s="177" t="s">
        <v>182</v>
      </c>
      <c r="B47" s="73"/>
      <c r="C47" s="73"/>
      <c r="D47" s="73"/>
      <c r="E47" s="73"/>
      <c r="F47" s="73"/>
      <c r="G47" s="73"/>
      <c r="H47" s="73"/>
      <c r="I47" s="73"/>
      <c r="J47" s="73"/>
      <c r="K47" s="165" t="str">
        <f>+$K$9</f>
        <v>Event:</v>
      </c>
      <c r="L47" s="165" t="str">
        <f>+K47</f>
        <v>Event:</v>
      </c>
      <c r="M47" s="165" t="str">
        <f>+L47</f>
        <v>Event:</v>
      </c>
      <c r="N47" s="81">
        <f>+$N$15</f>
        <v>8</v>
      </c>
    </row>
    <row r="48" spans="1:14" ht="18" customHeight="1">
      <c r="A48" s="69" t="s">
        <v>112</v>
      </c>
      <c r="B48" s="74"/>
      <c r="C48" s="74"/>
      <c r="D48" s="74"/>
      <c r="E48" s="74"/>
      <c r="F48" s="74"/>
      <c r="G48" s="74"/>
      <c r="H48" s="74"/>
      <c r="I48" s="74"/>
      <c r="J48" s="74"/>
      <c r="K48" s="167"/>
      <c r="L48" s="167"/>
      <c r="M48" s="167"/>
      <c r="N48" s="82"/>
    </row>
    <row r="49" spans="1:14" ht="18" customHeight="1">
      <c r="A49" s="178" t="str">
        <f>$A$17</f>
        <v>  Team: </v>
      </c>
      <c r="B49" s="74"/>
      <c r="C49" s="74"/>
      <c r="D49" s="74"/>
      <c r="E49" s="74"/>
      <c r="F49" s="74"/>
      <c r="G49" s="74"/>
      <c r="H49" s="74"/>
      <c r="I49" s="74"/>
      <c r="J49" s="74"/>
      <c r="K49" s="166" t="str">
        <f>+$K$12</f>
        <v>Total:</v>
      </c>
      <c r="L49" s="166" t="str">
        <f>+K49</f>
        <v>Total:</v>
      </c>
      <c r="M49" s="166" t="str">
        <f>+L49</f>
        <v>Total:</v>
      </c>
      <c r="N49" s="81">
        <f>N44+N47</f>
        <v>76</v>
      </c>
    </row>
    <row r="50" spans="1:14" ht="18" customHeight="1" thickBot="1">
      <c r="A50" s="179" t="str">
        <f>+$A$14</f>
        <v>Time: </v>
      </c>
      <c r="B50" s="68"/>
      <c r="C50" s="68"/>
      <c r="D50" s="68"/>
      <c r="E50" s="68"/>
      <c r="F50" s="68"/>
      <c r="G50" s="68"/>
      <c r="H50" s="68"/>
      <c r="I50" s="68"/>
      <c r="J50" s="68"/>
      <c r="K50" s="168"/>
      <c r="L50" s="168"/>
      <c r="M50" s="168"/>
      <c r="N50" s="83"/>
    </row>
    <row r="51" spans="1:14" ht="18" customHeight="1">
      <c r="A51" s="177" t="s">
        <v>182</v>
      </c>
      <c r="B51" s="73"/>
      <c r="C51" s="73"/>
      <c r="D51" s="73"/>
      <c r="E51" s="73"/>
      <c r="F51" s="73"/>
      <c r="G51" s="73"/>
      <c r="H51" s="73"/>
      <c r="I51" s="73"/>
      <c r="J51" s="73"/>
      <c r="K51" s="165" t="str">
        <f>+$K$9</f>
        <v>Event:</v>
      </c>
      <c r="L51" s="165" t="str">
        <f>+K51</f>
        <v>Event:</v>
      </c>
      <c r="M51" s="165" t="str">
        <f>+L51</f>
        <v>Event:</v>
      </c>
      <c r="N51" s="81">
        <f>+$N$15</f>
        <v>8</v>
      </c>
    </row>
    <row r="52" spans="1:14" ht="18" customHeight="1">
      <c r="A52" s="69" t="s">
        <v>113</v>
      </c>
      <c r="B52" s="74"/>
      <c r="C52" s="74"/>
      <c r="D52" s="74"/>
      <c r="E52" s="74"/>
      <c r="F52" s="74"/>
      <c r="G52" s="74"/>
      <c r="H52" s="74"/>
      <c r="I52" s="74"/>
      <c r="J52" s="74"/>
      <c r="K52" s="167"/>
      <c r="L52" s="167"/>
      <c r="M52" s="167"/>
      <c r="N52" s="82"/>
    </row>
    <row r="53" spans="1:14" ht="18" customHeight="1">
      <c r="A53" s="178" t="str">
        <f>$A$17</f>
        <v>  Team: </v>
      </c>
      <c r="B53" s="74"/>
      <c r="C53" s="74"/>
      <c r="D53" s="74"/>
      <c r="E53" s="74"/>
      <c r="F53" s="74"/>
      <c r="G53" s="74"/>
      <c r="H53" s="74"/>
      <c r="I53" s="74"/>
      <c r="J53" s="74"/>
      <c r="K53" s="166" t="str">
        <f>+$K$12</f>
        <v>Total:</v>
      </c>
      <c r="L53" s="166" t="str">
        <f>+K53</f>
        <v>Total:</v>
      </c>
      <c r="M53" s="166" t="str">
        <f>+L53</f>
        <v>Total:</v>
      </c>
      <c r="N53" s="81">
        <f>N49+N51</f>
        <v>84</v>
      </c>
    </row>
    <row r="54" spans="1:14" ht="18" customHeight="1" thickBot="1">
      <c r="A54" s="179" t="str">
        <f>+$A$14</f>
        <v>Time: </v>
      </c>
      <c r="B54" s="68"/>
      <c r="C54" s="68"/>
      <c r="D54" s="68"/>
      <c r="E54" s="68"/>
      <c r="F54" s="68"/>
      <c r="G54" s="68"/>
      <c r="H54" s="68"/>
      <c r="I54" s="68"/>
      <c r="J54" s="68"/>
      <c r="K54" s="168"/>
      <c r="L54" s="168"/>
      <c r="M54" s="168"/>
      <c r="N54" s="83"/>
    </row>
    <row r="55" spans="1:14" ht="18" customHeight="1">
      <c r="A55" s="177" t="str">
        <f>+$A$9</f>
        <v>Names: </v>
      </c>
      <c r="B55" s="73"/>
      <c r="C55" s="73"/>
      <c r="D55" s="73"/>
      <c r="E55" s="73"/>
      <c r="F55" s="73"/>
      <c r="G55" s="73"/>
      <c r="H55" s="73"/>
      <c r="I55" s="73"/>
      <c r="J55" s="73"/>
      <c r="K55" s="165" t="str">
        <f>+$K$9</f>
        <v>Event:</v>
      </c>
      <c r="L55" s="165" t="str">
        <f>+K55</f>
        <v>Event:</v>
      </c>
      <c r="M55" s="165" t="str">
        <f>+L55</f>
        <v>Event:</v>
      </c>
      <c r="N55" s="81">
        <f>+$N$9</f>
        <v>10</v>
      </c>
    </row>
    <row r="56" spans="1:14" ht="18" customHeight="1">
      <c r="A56" s="69">
        <v>400</v>
      </c>
      <c r="B56" s="74"/>
      <c r="C56" s="74"/>
      <c r="D56" s="74"/>
      <c r="E56" s="74"/>
      <c r="F56" s="74"/>
      <c r="G56" s="74"/>
      <c r="H56" s="74"/>
      <c r="I56" s="74"/>
      <c r="J56" s="74"/>
      <c r="K56" s="166"/>
      <c r="L56" s="166"/>
      <c r="M56" s="166"/>
      <c r="N56" s="81"/>
    </row>
    <row r="57" spans="1:14" ht="18" customHeight="1">
      <c r="A57" s="69" t="s">
        <v>240</v>
      </c>
      <c r="B57" s="74"/>
      <c r="C57" s="74"/>
      <c r="D57" s="74"/>
      <c r="E57" s="74"/>
      <c r="F57" s="74"/>
      <c r="G57" s="74"/>
      <c r="H57" s="74"/>
      <c r="I57" s="74"/>
      <c r="J57" s="74"/>
      <c r="K57" s="167"/>
      <c r="L57" s="167"/>
      <c r="M57" s="167"/>
      <c r="N57" s="82"/>
    </row>
    <row r="58" spans="1:14" ht="18" customHeight="1">
      <c r="A58" s="69" t="s">
        <v>55</v>
      </c>
      <c r="B58" s="74"/>
      <c r="C58" s="74"/>
      <c r="D58" s="74"/>
      <c r="E58" s="74"/>
      <c r="F58" s="74"/>
      <c r="G58" s="74"/>
      <c r="H58" s="74"/>
      <c r="I58" s="74"/>
      <c r="J58" s="74"/>
      <c r="K58" s="166" t="str">
        <f>+$K$12</f>
        <v>Total:</v>
      </c>
      <c r="L58" s="166" t="str">
        <f>+K58</f>
        <v>Total:</v>
      </c>
      <c r="M58" s="166" t="str">
        <f>+L58</f>
        <v>Total:</v>
      </c>
      <c r="N58" s="81">
        <f>N53+N55</f>
        <v>94</v>
      </c>
    </row>
    <row r="59" spans="1:14" ht="18" customHeight="1">
      <c r="A59" s="178" t="str">
        <f>+$A$13</f>
        <v>6, 3, 1 , 0 points    Team: </v>
      </c>
      <c r="B59" s="74"/>
      <c r="C59" s="74"/>
      <c r="D59" s="74"/>
      <c r="E59" s="74"/>
      <c r="F59" s="74"/>
      <c r="G59" s="74"/>
      <c r="H59" s="74"/>
      <c r="I59" s="74"/>
      <c r="J59" s="74"/>
      <c r="K59" s="166"/>
      <c r="L59" s="166"/>
      <c r="M59" s="166"/>
      <c r="N59" s="81"/>
    </row>
    <row r="60" spans="1:14" ht="18" customHeight="1" thickBot="1">
      <c r="A60" s="179" t="str">
        <f>+$A$14</f>
        <v>Time: </v>
      </c>
      <c r="B60" s="68"/>
      <c r="C60" s="68"/>
      <c r="D60" s="68"/>
      <c r="E60" s="68"/>
      <c r="F60" s="68"/>
      <c r="G60" s="68"/>
      <c r="H60" s="68"/>
      <c r="I60" s="68"/>
      <c r="J60" s="68"/>
      <c r="K60" s="168"/>
      <c r="L60" s="168"/>
      <c r="M60" s="168"/>
      <c r="N60" s="83"/>
    </row>
    <row r="61" spans="1:14" ht="18" customHeight="1">
      <c r="A61" s="177" t="s">
        <v>182</v>
      </c>
      <c r="B61" s="73"/>
      <c r="C61" s="73"/>
      <c r="D61" s="73"/>
      <c r="E61" s="73"/>
      <c r="F61" s="73"/>
      <c r="G61" s="73"/>
      <c r="H61" s="73"/>
      <c r="I61" s="73"/>
      <c r="J61" s="73"/>
      <c r="K61" s="165" t="str">
        <f>+$K$9</f>
        <v>Event:</v>
      </c>
      <c r="L61" s="165" t="str">
        <f>+K61</f>
        <v>Event:</v>
      </c>
      <c r="M61" s="165" t="str">
        <f>+L61</f>
        <v>Event:</v>
      </c>
      <c r="N61" s="81">
        <f>+$N$15</f>
        <v>8</v>
      </c>
    </row>
    <row r="62" spans="1:14" ht="18" customHeight="1">
      <c r="A62" s="69" t="s">
        <v>247</v>
      </c>
      <c r="B62" s="74"/>
      <c r="C62" s="74"/>
      <c r="D62" s="74"/>
      <c r="E62" s="74"/>
      <c r="F62" s="74"/>
      <c r="G62" s="74"/>
      <c r="H62" s="74"/>
      <c r="I62" s="74"/>
      <c r="J62" s="74"/>
      <c r="K62" s="167"/>
      <c r="L62" s="167"/>
      <c r="M62" s="167"/>
      <c r="N62" s="82"/>
    </row>
    <row r="63" spans="1:14" ht="18" customHeight="1">
      <c r="A63" s="178" t="str">
        <f>$A$17</f>
        <v>  Team: </v>
      </c>
      <c r="B63" s="74"/>
      <c r="C63" s="74"/>
      <c r="D63" s="74"/>
      <c r="E63" s="74"/>
      <c r="F63" s="74"/>
      <c r="G63" s="74"/>
      <c r="H63" s="74"/>
      <c r="I63" s="74"/>
      <c r="J63" s="74"/>
      <c r="K63" s="166" t="str">
        <f>+$K$12</f>
        <v>Total:</v>
      </c>
      <c r="L63" s="166" t="str">
        <f>+K63</f>
        <v>Total:</v>
      </c>
      <c r="M63" s="166" t="str">
        <f>+L63</f>
        <v>Total:</v>
      </c>
      <c r="N63" s="81">
        <f>N58+N61</f>
        <v>102</v>
      </c>
    </row>
    <row r="64" spans="1:14" ht="18" customHeight="1" thickBot="1">
      <c r="A64" s="179" t="s">
        <v>86</v>
      </c>
      <c r="B64" s="68"/>
      <c r="C64" s="68"/>
      <c r="D64" s="68"/>
      <c r="E64" s="68"/>
      <c r="F64" s="68"/>
      <c r="G64" s="68"/>
      <c r="H64" s="68"/>
      <c r="I64" s="68"/>
      <c r="J64" s="68"/>
      <c r="K64" s="168"/>
      <c r="L64" s="168"/>
      <c r="M64" s="168"/>
      <c r="N64" s="83"/>
    </row>
    <row r="66" spans="1:14" ht="13.5">
      <c r="A66" s="139" t="s">
        <v>201</v>
      </c>
      <c r="B66" s="139"/>
      <c r="N66" s="63" t="s">
        <v>186</v>
      </c>
    </row>
    <row r="67" ht="12" thickBot="1">
      <c r="M67" s="66"/>
    </row>
    <row r="68" spans="1:8" ht="14.25" thickBot="1">
      <c r="A68" s="63" t="s">
        <v>184</v>
      </c>
      <c r="B68" s="135">
        <v>4</v>
      </c>
      <c r="C68" s="135">
        <v>3</v>
      </c>
      <c r="D68" s="135">
        <v>1</v>
      </c>
      <c r="E68" s="135">
        <v>0</v>
      </c>
      <c r="F68" s="75"/>
      <c r="G68" s="75"/>
      <c r="H68" s="75"/>
    </row>
    <row r="69" spans="1:14" ht="14.25" thickBot="1">
      <c r="A69" s="63" t="s">
        <v>183</v>
      </c>
      <c r="B69" s="134">
        <v>6</v>
      </c>
      <c r="C69" s="134">
        <v>3</v>
      </c>
      <c r="D69" s="134">
        <v>1</v>
      </c>
      <c r="E69" s="134">
        <v>0</v>
      </c>
      <c r="G69" s="75"/>
      <c r="H69" s="75"/>
      <c r="I69" s="56"/>
      <c r="J69" s="56"/>
      <c r="K69" s="56"/>
      <c r="L69" s="56"/>
      <c r="M69" s="56"/>
      <c r="N69" s="56"/>
    </row>
    <row r="70" spans="1:14" ht="6" customHeight="1">
      <c r="A70" s="131"/>
      <c r="B70" s="75"/>
      <c r="C70" s="75"/>
      <c r="D70" s="75"/>
      <c r="E70" s="75"/>
      <c r="F70" s="75"/>
      <c r="G70" s="75"/>
      <c r="H70" s="75"/>
      <c r="I70" s="58"/>
      <c r="J70" s="58"/>
      <c r="K70" s="58"/>
      <c r="L70" s="58"/>
      <c r="M70" s="58"/>
      <c r="N70" s="58"/>
    </row>
    <row r="71" spans="1:14" ht="12">
      <c r="A71" s="131"/>
      <c r="B71" s="75"/>
      <c r="C71" s="75"/>
      <c r="D71" s="75"/>
      <c r="E71" s="75"/>
      <c r="F71" s="75"/>
      <c r="G71" s="75"/>
      <c r="H71" s="75"/>
      <c r="I71" s="58"/>
      <c r="J71" s="58"/>
      <c r="K71" s="58"/>
      <c r="L71" s="58"/>
      <c r="M71" s="58"/>
      <c r="N71" s="58"/>
    </row>
    <row r="72" spans="9:14" ht="12">
      <c r="I72" s="58"/>
      <c r="J72" s="58"/>
      <c r="K72" s="58"/>
      <c r="L72" s="58"/>
      <c r="M72" s="58"/>
      <c r="N72" s="58"/>
    </row>
  </sheetData>
  <sheetProtection/>
  <printOptions horizontalCentered="1"/>
  <pageMargins left="0.5" right="0.5" top="0.5" bottom="0.75" header="0.25" footer="0.5"/>
  <pageSetup fitToHeight="2" horizontalDpi="600" verticalDpi="600" orientation="landscape" scale="74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B1">
      <selection activeCell="J69" sqref="J69"/>
    </sheetView>
  </sheetViews>
  <sheetFormatPr defaultColWidth="9.00390625" defaultRowHeight="12.75"/>
  <cols>
    <col min="1" max="1" width="21.25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5.875" style="0" customWidth="1"/>
  </cols>
  <sheetData>
    <row r="1" spans="1:14" ht="22.5" thickBot="1">
      <c r="A1" s="152"/>
      <c r="B1" s="136"/>
      <c r="C1" s="137" t="s">
        <v>85</v>
      </c>
      <c r="H1" s="138" t="s">
        <v>179</v>
      </c>
      <c r="K1" s="61" t="s">
        <v>58</v>
      </c>
      <c r="L1" s="56"/>
      <c r="M1" s="56"/>
      <c r="N1" s="56"/>
    </row>
    <row r="2" ht="12">
      <c r="H2" s="65" t="s">
        <v>180</v>
      </c>
    </row>
    <row r="3" spans="10:14" ht="18" thickBot="1">
      <c r="J3" s="56"/>
      <c r="K3" s="61" t="s">
        <v>93</v>
      </c>
      <c r="L3" s="56"/>
      <c r="M3" s="56"/>
      <c r="N3" s="56"/>
    </row>
    <row r="4" spans="1:9" ht="18" thickBot="1">
      <c r="A4" s="132" t="s">
        <v>181</v>
      </c>
      <c r="B4" s="56"/>
      <c r="C4" s="56"/>
      <c r="D4" s="56"/>
      <c r="F4" s="61" t="s">
        <v>165</v>
      </c>
      <c r="G4" s="56"/>
      <c r="H4" s="56"/>
      <c r="I4" s="61" t="s">
        <v>67</v>
      </c>
    </row>
    <row r="5" spans="9:12" ht="15" thickBot="1">
      <c r="I5" s="65" t="s">
        <v>180</v>
      </c>
      <c r="J5" s="56"/>
      <c r="L5" s="70" t="s">
        <v>176</v>
      </c>
    </row>
    <row r="6" spans="11:14" ht="15">
      <c r="K6" s="67"/>
      <c r="L6" s="78"/>
      <c r="M6" s="127"/>
      <c r="N6" s="67"/>
    </row>
    <row r="7" spans="1:14" ht="14.25" thickBot="1">
      <c r="A7" s="63" t="s">
        <v>174</v>
      </c>
      <c r="B7" s="133" t="s">
        <v>225</v>
      </c>
      <c r="C7" s="133" t="s">
        <v>226</v>
      </c>
      <c r="D7" s="133" t="s">
        <v>227</v>
      </c>
      <c r="E7" s="133" t="s">
        <v>228</v>
      </c>
      <c r="F7" s="133" t="s">
        <v>229</v>
      </c>
      <c r="G7" s="133" t="s">
        <v>230</v>
      </c>
      <c r="H7" s="71" t="s">
        <v>44</v>
      </c>
      <c r="I7" s="71" t="s">
        <v>44</v>
      </c>
      <c r="K7" s="126"/>
      <c r="L7" s="87"/>
      <c r="M7" s="128" t="s">
        <v>56</v>
      </c>
      <c r="N7" s="130"/>
    </row>
    <row r="8" spans="1:14" ht="14.25" thickBot="1">
      <c r="A8" s="63" t="s">
        <v>202</v>
      </c>
      <c r="B8" s="145" t="s">
        <v>94</v>
      </c>
      <c r="C8" s="145" t="s">
        <v>95</v>
      </c>
      <c r="D8" s="145" t="s">
        <v>96</v>
      </c>
      <c r="E8" s="145" t="s">
        <v>97</v>
      </c>
      <c r="F8" s="145" t="s">
        <v>98</v>
      </c>
      <c r="G8" s="145" t="s">
        <v>99</v>
      </c>
      <c r="J8" s="66"/>
      <c r="K8" s="126" t="s">
        <v>12</v>
      </c>
      <c r="L8" s="158" t="s">
        <v>14</v>
      </c>
      <c r="M8" s="129" t="s">
        <v>57</v>
      </c>
      <c r="N8" s="79" t="s">
        <v>45</v>
      </c>
    </row>
    <row r="9" spans="1:14" ht="18" customHeight="1">
      <c r="A9" s="177" t="s">
        <v>187</v>
      </c>
      <c r="B9" s="73"/>
      <c r="C9" s="73"/>
      <c r="D9" s="73"/>
      <c r="E9" s="73"/>
      <c r="F9" s="73"/>
      <c r="G9" s="73"/>
      <c r="H9" s="73"/>
      <c r="I9" s="73"/>
      <c r="J9" s="73"/>
      <c r="K9" s="165" t="s">
        <v>177</v>
      </c>
      <c r="L9" s="165" t="str">
        <f>+K9</f>
        <v>Event:</v>
      </c>
      <c r="M9" s="166" t="str">
        <f>+L9</f>
        <v>Event:</v>
      </c>
      <c r="N9" s="81">
        <f>SUM(B69:E69)</f>
        <v>14</v>
      </c>
    </row>
    <row r="10" spans="1:14" ht="18" customHeight="1">
      <c r="A10" s="69">
        <v>200</v>
      </c>
      <c r="B10" s="74"/>
      <c r="C10" s="74"/>
      <c r="D10" s="74"/>
      <c r="E10" s="74"/>
      <c r="F10" s="74"/>
      <c r="G10" s="74"/>
      <c r="H10" s="74"/>
      <c r="I10" s="74"/>
      <c r="J10" s="74"/>
      <c r="K10" s="166"/>
      <c r="L10" s="166"/>
      <c r="M10" s="166"/>
      <c r="N10" s="81"/>
    </row>
    <row r="11" spans="1:14" ht="18" customHeight="1">
      <c r="A11" s="69" t="s">
        <v>175</v>
      </c>
      <c r="B11" s="74"/>
      <c r="C11" s="74"/>
      <c r="D11" s="74"/>
      <c r="E11" s="74"/>
      <c r="F11" s="74"/>
      <c r="G11" s="74"/>
      <c r="H11" s="74"/>
      <c r="I11" s="74"/>
      <c r="J11" s="74"/>
      <c r="K11" s="167"/>
      <c r="L11" s="167"/>
      <c r="M11" s="167"/>
      <c r="N11" s="82"/>
    </row>
    <row r="12" spans="1:14" ht="18" customHeight="1">
      <c r="A12" s="69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166" t="s">
        <v>178</v>
      </c>
      <c r="L12" s="166" t="str">
        <f>+K12</f>
        <v>Total:</v>
      </c>
      <c r="M12" s="166" t="str">
        <f>+L12</f>
        <v>Total:</v>
      </c>
      <c r="N12" s="81">
        <f>N9</f>
        <v>14</v>
      </c>
    </row>
    <row r="13" spans="1:14" ht="18" customHeight="1">
      <c r="A13" s="178" t="s">
        <v>83</v>
      </c>
      <c r="B13" s="74"/>
      <c r="C13" s="74"/>
      <c r="D13" s="74"/>
      <c r="E13" s="74"/>
      <c r="F13" s="74"/>
      <c r="G13" s="74"/>
      <c r="H13" s="74"/>
      <c r="I13" s="74"/>
      <c r="J13" s="74"/>
      <c r="K13" s="166"/>
      <c r="L13" s="166"/>
      <c r="M13" s="166"/>
      <c r="N13" s="81"/>
    </row>
    <row r="14" spans="1:14" ht="18" customHeight="1" thickBot="1">
      <c r="A14" s="179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68"/>
      <c r="L14" s="168"/>
      <c r="M14" s="168"/>
      <c r="N14" s="83"/>
    </row>
    <row r="15" spans="1:14" ht="18" customHeight="1">
      <c r="A15" s="177" t="s">
        <v>189</v>
      </c>
      <c r="B15" s="73"/>
      <c r="C15" s="73"/>
      <c r="D15" s="73"/>
      <c r="E15" s="73"/>
      <c r="F15" s="73"/>
      <c r="G15" s="73"/>
      <c r="H15" s="73"/>
      <c r="I15" s="73"/>
      <c r="J15" s="73"/>
      <c r="K15" s="165" t="str">
        <f>+$K$9</f>
        <v>Event:</v>
      </c>
      <c r="L15" s="165" t="str">
        <f>+K15</f>
        <v>Event:</v>
      </c>
      <c r="M15" s="165" t="str">
        <f>+L15</f>
        <v>Event:</v>
      </c>
      <c r="N15" s="81">
        <f>SUM(B68:G68)</f>
        <v>16</v>
      </c>
    </row>
    <row r="16" spans="1:14" ht="18" customHeight="1">
      <c r="A16" s="69" t="s">
        <v>108</v>
      </c>
      <c r="B16" s="74"/>
      <c r="C16" s="74"/>
      <c r="D16" s="74"/>
      <c r="E16" s="74"/>
      <c r="F16" s="74"/>
      <c r="G16" s="74"/>
      <c r="H16" s="74"/>
      <c r="I16" s="74"/>
      <c r="J16" s="74"/>
      <c r="K16" s="167"/>
      <c r="L16" s="167"/>
      <c r="M16" s="167"/>
      <c r="N16" s="82"/>
    </row>
    <row r="17" spans="1:14" ht="18" customHeight="1">
      <c r="A17" s="178" t="s">
        <v>100</v>
      </c>
      <c r="B17" s="74"/>
      <c r="C17" s="74"/>
      <c r="D17" s="74"/>
      <c r="E17" s="74"/>
      <c r="F17" s="74"/>
      <c r="G17" s="74"/>
      <c r="H17" s="74"/>
      <c r="I17" s="74"/>
      <c r="J17" s="74"/>
      <c r="K17" s="166" t="str">
        <f>+$K$12</f>
        <v>Total:</v>
      </c>
      <c r="L17" s="166" t="str">
        <f>+K17</f>
        <v>Total:</v>
      </c>
      <c r="M17" s="166" t="str">
        <f>+L17</f>
        <v>Total:</v>
      </c>
      <c r="N17" s="81">
        <f>N12+N15</f>
        <v>30</v>
      </c>
    </row>
    <row r="18" spans="1:14" ht="18" customHeight="1" thickBot="1">
      <c r="A18" s="179" t="str">
        <f>+$A$14</f>
        <v>Time: </v>
      </c>
      <c r="B18" s="68"/>
      <c r="C18" s="68"/>
      <c r="D18" s="68"/>
      <c r="E18" s="68"/>
      <c r="F18" s="68"/>
      <c r="G18" s="68"/>
      <c r="H18" s="68"/>
      <c r="I18" s="68"/>
      <c r="J18" s="68"/>
      <c r="K18" s="168"/>
      <c r="L18" s="168"/>
      <c r="M18" s="168"/>
      <c r="N18" s="83"/>
    </row>
    <row r="19" spans="1:14" ht="18" customHeight="1">
      <c r="A19" s="177" t="s">
        <v>182</v>
      </c>
      <c r="B19" s="73"/>
      <c r="C19" s="73"/>
      <c r="D19" s="73"/>
      <c r="E19" s="73"/>
      <c r="F19" s="73"/>
      <c r="G19" s="73"/>
      <c r="H19" s="73"/>
      <c r="I19" s="73"/>
      <c r="J19" s="73"/>
      <c r="K19" s="165" t="str">
        <f>+$K$9</f>
        <v>Event:</v>
      </c>
      <c r="L19" s="165" t="str">
        <f>+K19</f>
        <v>Event:</v>
      </c>
      <c r="M19" s="165" t="str">
        <f>+L19</f>
        <v>Event:</v>
      </c>
      <c r="N19" s="81">
        <f>+$N$15</f>
        <v>16</v>
      </c>
    </row>
    <row r="20" spans="1:14" ht="18" customHeight="1">
      <c r="A20" s="69" t="s">
        <v>107</v>
      </c>
      <c r="B20" s="74"/>
      <c r="C20" s="74"/>
      <c r="D20" s="74"/>
      <c r="E20" s="74"/>
      <c r="F20" s="74"/>
      <c r="G20" s="74"/>
      <c r="H20" s="74"/>
      <c r="I20" s="74"/>
      <c r="J20" s="74"/>
      <c r="K20" s="167"/>
      <c r="L20" s="167"/>
      <c r="M20" s="167"/>
      <c r="N20" s="82"/>
    </row>
    <row r="21" spans="1:14" ht="18" customHeight="1">
      <c r="A21" s="178" t="str">
        <f>$A$17</f>
        <v>  Team: </v>
      </c>
      <c r="B21" s="74"/>
      <c r="C21" s="74"/>
      <c r="D21" s="74"/>
      <c r="E21" s="74"/>
      <c r="F21" s="74"/>
      <c r="G21" s="74"/>
      <c r="H21" s="74"/>
      <c r="I21" s="74"/>
      <c r="J21" s="74"/>
      <c r="K21" s="166" t="str">
        <f>+$K$12</f>
        <v>Total:</v>
      </c>
      <c r="L21" s="166" t="str">
        <f>+K21</f>
        <v>Total:</v>
      </c>
      <c r="M21" s="166" t="str">
        <f>+L21</f>
        <v>Total:</v>
      </c>
      <c r="N21" s="81">
        <f>N17+N19</f>
        <v>46</v>
      </c>
    </row>
    <row r="22" spans="1:14" ht="18" customHeight="1" thickBot="1">
      <c r="A22" s="179" t="str">
        <f>+$A$14</f>
        <v>Time: </v>
      </c>
      <c r="B22" s="68"/>
      <c r="C22" s="68"/>
      <c r="D22" s="68"/>
      <c r="E22" s="68"/>
      <c r="F22" s="68"/>
      <c r="G22" s="68"/>
      <c r="H22" s="68"/>
      <c r="I22" s="68"/>
      <c r="J22" s="68"/>
      <c r="K22" s="168"/>
      <c r="L22" s="168"/>
      <c r="M22" s="168"/>
      <c r="N22" s="83"/>
    </row>
    <row r="23" spans="1:14" ht="18" customHeight="1">
      <c r="A23" s="177" t="s">
        <v>182</v>
      </c>
      <c r="B23" s="73"/>
      <c r="C23" s="73"/>
      <c r="D23" s="73"/>
      <c r="E23" s="73"/>
      <c r="F23" s="73"/>
      <c r="G23" s="73"/>
      <c r="H23" s="73"/>
      <c r="I23" s="73"/>
      <c r="J23" s="73"/>
      <c r="K23" s="165" t="str">
        <f>+$K$9</f>
        <v>Event:</v>
      </c>
      <c r="L23" s="165" t="str">
        <f>+K23</f>
        <v>Event:</v>
      </c>
      <c r="M23" s="165" t="str">
        <f>+L23</f>
        <v>Event:</v>
      </c>
      <c r="N23" s="81">
        <f>+$N$15</f>
        <v>16</v>
      </c>
    </row>
    <row r="24" spans="1:14" ht="18" customHeight="1">
      <c r="A24" s="69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167"/>
      <c r="L24" s="167"/>
      <c r="M24" s="167"/>
      <c r="N24" s="82"/>
    </row>
    <row r="25" spans="1:14" ht="18" customHeight="1">
      <c r="A25" s="178" t="str">
        <f>$A$17</f>
        <v>  Team: </v>
      </c>
      <c r="B25" s="74"/>
      <c r="C25" s="74"/>
      <c r="D25" s="74"/>
      <c r="E25" s="74"/>
      <c r="F25" s="74"/>
      <c r="G25" s="74"/>
      <c r="H25" s="74"/>
      <c r="I25" s="74"/>
      <c r="J25" s="74"/>
      <c r="K25" s="166" t="str">
        <f>+$K$12</f>
        <v>Total:</v>
      </c>
      <c r="L25" s="166" t="str">
        <f>+K25</f>
        <v>Total:</v>
      </c>
      <c r="M25" s="166" t="str">
        <f>+L25</f>
        <v>Total:</v>
      </c>
      <c r="N25" s="81">
        <f>N21+N23</f>
        <v>62</v>
      </c>
    </row>
    <row r="26" spans="1:14" ht="18" customHeight="1" thickBot="1">
      <c r="A26" s="179" t="str">
        <f>+$A$14</f>
        <v>Time: </v>
      </c>
      <c r="B26" s="68"/>
      <c r="C26" s="68"/>
      <c r="D26" s="68"/>
      <c r="E26" s="68"/>
      <c r="F26" s="68"/>
      <c r="G26" s="68"/>
      <c r="H26" s="68"/>
      <c r="I26" s="68"/>
      <c r="J26" s="68"/>
      <c r="K26" s="168"/>
      <c r="L26" s="168"/>
      <c r="M26" s="168"/>
      <c r="N26" s="83"/>
    </row>
    <row r="27" spans="1:14" ht="18" customHeight="1">
      <c r="A27" s="177" t="s">
        <v>182</v>
      </c>
      <c r="B27" s="73"/>
      <c r="C27" s="73"/>
      <c r="D27" s="73"/>
      <c r="E27" s="73"/>
      <c r="F27" s="73"/>
      <c r="G27" s="73"/>
      <c r="H27" s="73"/>
      <c r="I27" s="73"/>
      <c r="J27" s="73"/>
      <c r="K27" s="165" t="str">
        <f>+$K$9</f>
        <v>Event:</v>
      </c>
      <c r="L27" s="165" t="str">
        <f>+K27</f>
        <v>Event:</v>
      </c>
      <c r="M27" s="165" t="str">
        <f>+L27</f>
        <v>Event:</v>
      </c>
      <c r="N27" s="81">
        <f>+$N$15</f>
        <v>16</v>
      </c>
    </row>
    <row r="28" spans="1:14" ht="18" customHeight="1">
      <c r="A28" s="69" t="s">
        <v>105</v>
      </c>
      <c r="B28" s="74"/>
      <c r="C28" s="74"/>
      <c r="D28" s="74"/>
      <c r="E28" s="74"/>
      <c r="F28" s="74"/>
      <c r="G28" s="74"/>
      <c r="H28" s="74"/>
      <c r="I28" s="74"/>
      <c r="J28" s="74"/>
      <c r="K28" s="167"/>
      <c r="L28" s="167"/>
      <c r="M28" s="167"/>
      <c r="N28" s="82"/>
    </row>
    <row r="29" spans="1:14" ht="18" customHeight="1">
      <c r="A29" s="178" t="str">
        <f>$A$17</f>
        <v>  Team: </v>
      </c>
      <c r="B29" s="74"/>
      <c r="C29" s="74"/>
      <c r="D29" s="74"/>
      <c r="E29" s="74"/>
      <c r="F29" s="74"/>
      <c r="G29" s="74"/>
      <c r="H29" s="74"/>
      <c r="I29" s="74"/>
      <c r="J29" s="74"/>
      <c r="K29" s="166" t="str">
        <f>+$K$12</f>
        <v>Total:</v>
      </c>
      <c r="L29" s="166" t="str">
        <f>+K29</f>
        <v>Total:</v>
      </c>
      <c r="M29" s="166" t="str">
        <f>+L29</f>
        <v>Total:</v>
      </c>
      <c r="N29" s="81">
        <f>N25+N27</f>
        <v>78</v>
      </c>
    </row>
    <row r="30" spans="1:14" ht="18" customHeight="1" thickBot="1">
      <c r="A30" s="179" t="str">
        <f>+$A$14</f>
        <v>Time: </v>
      </c>
      <c r="B30" s="68"/>
      <c r="C30" s="68"/>
      <c r="D30" s="68"/>
      <c r="E30" s="68"/>
      <c r="F30" s="68"/>
      <c r="G30" s="68"/>
      <c r="H30" s="68"/>
      <c r="I30" s="68"/>
      <c r="J30" s="68"/>
      <c r="K30" s="168"/>
      <c r="L30" s="168"/>
      <c r="M30" s="168"/>
      <c r="N30" s="83"/>
    </row>
    <row r="31" spans="1:14" ht="18" customHeight="1">
      <c r="A31" s="177" t="s">
        <v>182</v>
      </c>
      <c r="B31" s="73"/>
      <c r="C31" s="73"/>
      <c r="D31" s="73"/>
      <c r="E31" s="73"/>
      <c r="F31" s="73"/>
      <c r="G31" s="73"/>
      <c r="H31" s="73"/>
      <c r="I31" s="73"/>
      <c r="J31" s="73"/>
      <c r="K31" s="165" t="str">
        <f>+$K$9</f>
        <v>Event:</v>
      </c>
      <c r="L31" s="165" t="str">
        <f>+K31</f>
        <v>Event:</v>
      </c>
      <c r="M31" s="165" t="str">
        <f>+L31</f>
        <v>Event:</v>
      </c>
      <c r="N31" s="81">
        <f>+$N$15</f>
        <v>16</v>
      </c>
    </row>
    <row r="32" spans="1:14" ht="18" customHeight="1">
      <c r="A32" s="69" t="s">
        <v>109</v>
      </c>
      <c r="B32" s="74"/>
      <c r="C32" s="74"/>
      <c r="D32" s="74"/>
      <c r="E32" s="74"/>
      <c r="F32" s="74"/>
      <c r="G32" s="74"/>
      <c r="H32" s="74"/>
      <c r="I32" s="74"/>
      <c r="J32" s="74"/>
      <c r="K32" s="167"/>
      <c r="L32" s="167"/>
      <c r="M32" s="167"/>
      <c r="N32" s="82"/>
    </row>
    <row r="33" spans="1:14" ht="18" customHeight="1">
      <c r="A33" s="178" t="str">
        <f>$A$17</f>
        <v>  Team: </v>
      </c>
      <c r="B33" s="74"/>
      <c r="C33" s="74"/>
      <c r="D33" s="74"/>
      <c r="E33" s="74"/>
      <c r="F33" s="74"/>
      <c r="G33" s="74"/>
      <c r="H33" s="74"/>
      <c r="I33" s="74"/>
      <c r="J33" s="74"/>
      <c r="K33" s="166" t="str">
        <f>+$K$12</f>
        <v>Total:</v>
      </c>
      <c r="L33" s="166" t="str">
        <f>+K33</f>
        <v>Total:</v>
      </c>
      <c r="M33" s="166" t="str">
        <f>+L33</f>
        <v>Total:</v>
      </c>
      <c r="N33" s="81">
        <f>N29+N31</f>
        <v>94</v>
      </c>
    </row>
    <row r="34" spans="1:14" ht="18" customHeight="1" thickBot="1">
      <c r="A34" s="179" t="str">
        <f>+$A$14</f>
        <v>Time: </v>
      </c>
      <c r="B34" s="68"/>
      <c r="C34" s="68"/>
      <c r="D34" s="68"/>
      <c r="E34" s="68"/>
      <c r="F34" s="68"/>
      <c r="G34" s="68"/>
      <c r="H34" s="68"/>
      <c r="I34" s="68"/>
      <c r="J34" s="68"/>
      <c r="K34" s="168"/>
      <c r="L34" s="168"/>
      <c r="M34" s="168"/>
      <c r="N34" s="83"/>
    </row>
    <row r="35" spans="1:14" ht="18" customHeight="1">
      <c r="A35" s="177" t="s">
        <v>182</v>
      </c>
      <c r="B35" s="73"/>
      <c r="C35" s="73"/>
      <c r="D35" s="73"/>
      <c r="E35" s="73"/>
      <c r="F35" s="73"/>
      <c r="G35" s="73"/>
      <c r="H35" s="73"/>
      <c r="I35" s="73"/>
      <c r="J35" s="73"/>
      <c r="K35" s="165" t="str">
        <f>+$K$9</f>
        <v>Event:</v>
      </c>
      <c r="L35" s="165" t="str">
        <f>+K35</f>
        <v>Event:</v>
      </c>
      <c r="M35" s="165" t="str">
        <f>+L35</f>
        <v>Event:</v>
      </c>
      <c r="N35" s="163">
        <f>+$N$15</f>
        <v>16</v>
      </c>
    </row>
    <row r="36" spans="1:14" ht="18" customHeight="1">
      <c r="A36" s="69" t="s">
        <v>142</v>
      </c>
      <c r="B36" s="74"/>
      <c r="C36" s="74"/>
      <c r="D36" s="74"/>
      <c r="E36" s="74"/>
      <c r="F36" s="74"/>
      <c r="G36" s="74"/>
      <c r="H36" s="74"/>
      <c r="I36" s="74"/>
      <c r="J36" s="74"/>
      <c r="K36" s="167"/>
      <c r="L36" s="167"/>
      <c r="M36" s="167"/>
      <c r="N36" s="82"/>
    </row>
    <row r="37" spans="1:14" ht="18" customHeight="1">
      <c r="A37" s="178" t="str">
        <f>$A$17</f>
        <v>  Team: </v>
      </c>
      <c r="B37" s="74"/>
      <c r="C37" s="74"/>
      <c r="D37" s="74"/>
      <c r="E37" s="74"/>
      <c r="F37" s="74"/>
      <c r="G37" s="74"/>
      <c r="H37" s="74"/>
      <c r="I37" s="74"/>
      <c r="J37" s="74"/>
      <c r="K37" s="166" t="str">
        <f>+$K$12</f>
        <v>Total:</v>
      </c>
      <c r="L37" s="166" t="str">
        <f>+K37</f>
        <v>Total:</v>
      </c>
      <c r="M37" s="166" t="str">
        <f>+L37</f>
        <v>Total:</v>
      </c>
      <c r="N37" s="81">
        <f>N33+N35</f>
        <v>110</v>
      </c>
    </row>
    <row r="38" spans="1:14" ht="18" customHeight="1" thickBot="1">
      <c r="A38" s="179" t="str">
        <f>+$A$14</f>
        <v>Time: </v>
      </c>
      <c r="B38" s="68"/>
      <c r="C38" s="68"/>
      <c r="D38" s="68"/>
      <c r="E38" s="68"/>
      <c r="F38" s="68"/>
      <c r="G38" s="68"/>
      <c r="H38" s="68"/>
      <c r="I38" s="68"/>
      <c r="J38" s="68"/>
      <c r="K38" s="168"/>
      <c r="L38" s="168"/>
      <c r="M38" s="168"/>
      <c r="N38" s="83"/>
    </row>
    <row r="39" spans="1:14" ht="18" customHeight="1">
      <c r="A39" s="178" t="s">
        <v>87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66" t="str">
        <f>+$K$12</f>
        <v>Total:</v>
      </c>
      <c r="L39" s="166" t="str">
        <f>+K39</f>
        <v>Total:</v>
      </c>
      <c r="M39" s="166" t="str">
        <f>+L39</f>
        <v>Total:</v>
      </c>
      <c r="N39" s="81">
        <f>N37</f>
        <v>110</v>
      </c>
    </row>
    <row r="40" spans="1:14" ht="18" customHeight="1" thickBot="1">
      <c r="A40" s="178" t="s">
        <v>142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66"/>
      <c r="L40" s="166"/>
      <c r="M40" s="166"/>
      <c r="N40" s="164"/>
    </row>
    <row r="41" spans="1:14" ht="18" customHeight="1">
      <c r="A41" s="177" t="str">
        <f>+$A$9</f>
        <v>Names: </v>
      </c>
      <c r="B41" s="73"/>
      <c r="C41" s="73"/>
      <c r="D41" s="73"/>
      <c r="E41" s="73"/>
      <c r="F41" s="73"/>
      <c r="G41" s="73"/>
      <c r="H41" s="73"/>
      <c r="I41" s="73"/>
      <c r="J41" s="73"/>
      <c r="K41" s="165" t="str">
        <f>+$K$9</f>
        <v>Event:</v>
      </c>
      <c r="L41" s="165" t="str">
        <f>+K41</f>
        <v>Event:</v>
      </c>
      <c r="M41" s="165" t="str">
        <f>+L41</f>
        <v>Event:</v>
      </c>
      <c r="N41" s="81">
        <f>+$N$9</f>
        <v>14</v>
      </c>
    </row>
    <row r="42" spans="1:14" ht="18" customHeight="1">
      <c r="A42" s="69">
        <v>200</v>
      </c>
      <c r="B42" s="74"/>
      <c r="C42" s="74"/>
      <c r="D42" s="74"/>
      <c r="E42" s="74"/>
      <c r="F42" s="74"/>
      <c r="G42" s="74"/>
      <c r="H42" s="74"/>
      <c r="I42" s="74"/>
      <c r="J42" s="74"/>
      <c r="K42" s="166"/>
      <c r="L42" s="166"/>
      <c r="M42" s="166"/>
      <c r="N42" s="81"/>
    </row>
    <row r="43" spans="1:14" ht="18" customHeight="1">
      <c r="A43" s="69" t="s">
        <v>240</v>
      </c>
      <c r="B43" s="74"/>
      <c r="C43" s="74"/>
      <c r="D43" s="74"/>
      <c r="E43" s="74"/>
      <c r="F43" s="74"/>
      <c r="G43" s="74"/>
      <c r="H43" s="74"/>
      <c r="I43" s="74"/>
      <c r="J43" s="74"/>
      <c r="K43" s="167"/>
      <c r="L43" s="167"/>
      <c r="M43" s="167"/>
      <c r="N43" s="82"/>
    </row>
    <row r="44" spans="1:14" ht="18" customHeight="1">
      <c r="A44" s="69" t="s">
        <v>55</v>
      </c>
      <c r="B44" s="74"/>
      <c r="C44" s="74"/>
      <c r="D44" s="74"/>
      <c r="E44" s="74"/>
      <c r="F44" s="74"/>
      <c r="G44" s="74"/>
      <c r="H44" s="74"/>
      <c r="I44" s="74"/>
      <c r="J44" s="74"/>
      <c r="K44" s="166" t="str">
        <f>+$K$12</f>
        <v>Total:</v>
      </c>
      <c r="L44" s="166" t="str">
        <f>+K44</f>
        <v>Total:</v>
      </c>
      <c r="M44" s="166" t="str">
        <f>+L44</f>
        <v>Total:</v>
      </c>
      <c r="N44" s="81">
        <f>N37+N41</f>
        <v>124</v>
      </c>
    </row>
    <row r="45" spans="1:14" ht="18" customHeight="1">
      <c r="A45" s="178" t="str">
        <f>+$A$13</f>
        <v>8, 4, 2, 0  points    Team: </v>
      </c>
      <c r="B45" s="74"/>
      <c r="C45" s="74"/>
      <c r="D45" s="74"/>
      <c r="E45" s="74"/>
      <c r="F45" s="74"/>
      <c r="G45" s="74"/>
      <c r="H45" s="74"/>
      <c r="I45" s="74"/>
      <c r="J45" s="74"/>
      <c r="K45" s="166"/>
      <c r="L45" s="166"/>
      <c r="M45" s="166"/>
      <c r="N45" s="81"/>
    </row>
    <row r="46" spans="1:14" ht="18" customHeight="1" thickBot="1">
      <c r="A46" s="179" t="str">
        <f>+$A$14</f>
        <v>Time: </v>
      </c>
      <c r="B46" s="68"/>
      <c r="C46" s="68"/>
      <c r="D46" s="68"/>
      <c r="E46" s="68"/>
      <c r="F46" s="68"/>
      <c r="G46" s="68"/>
      <c r="H46" s="68"/>
      <c r="I46" s="68"/>
      <c r="J46" s="68"/>
      <c r="K46" s="168"/>
      <c r="L46" s="168"/>
      <c r="M46" s="168"/>
      <c r="N46" s="83"/>
    </row>
    <row r="47" spans="1:14" ht="18" customHeight="1">
      <c r="A47" s="177" t="s">
        <v>182</v>
      </c>
      <c r="B47" s="73"/>
      <c r="C47" s="73"/>
      <c r="D47" s="73"/>
      <c r="E47" s="73"/>
      <c r="F47" s="73"/>
      <c r="G47" s="73"/>
      <c r="H47" s="73"/>
      <c r="I47" s="73"/>
      <c r="J47" s="73"/>
      <c r="K47" s="165" t="str">
        <f>+$K$9</f>
        <v>Event:</v>
      </c>
      <c r="L47" s="165" t="str">
        <f>+K47</f>
        <v>Event:</v>
      </c>
      <c r="M47" s="165" t="str">
        <f>+L47</f>
        <v>Event:</v>
      </c>
      <c r="N47" s="81">
        <f>+$N$15</f>
        <v>16</v>
      </c>
    </row>
    <row r="48" spans="1:14" ht="18" customHeight="1">
      <c r="A48" s="69" t="s">
        <v>112</v>
      </c>
      <c r="B48" s="74"/>
      <c r="C48" s="74"/>
      <c r="D48" s="74"/>
      <c r="E48" s="74"/>
      <c r="F48" s="74"/>
      <c r="G48" s="74"/>
      <c r="H48" s="74"/>
      <c r="I48" s="74"/>
      <c r="J48" s="74"/>
      <c r="K48" s="167"/>
      <c r="L48" s="167"/>
      <c r="M48" s="167"/>
      <c r="N48" s="82"/>
    </row>
    <row r="49" spans="1:14" ht="18" customHeight="1">
      <c r="A49" s="178" t="str">
        <f>$A$17</f>
        <v>  Team: </v>
      </c>
      <c r="B49" s="74"/>
      <c r="C49" s="74"/>
      <c r="D49" s="74"/>
      <c r="E49" s="74"/>
      <c r="F49" s="74"/>
      <c r="G49" s="74"/>
      <c r="H49" s="74"/>
      <c r="I49" s="74"/>
      <c r="J49" s="74"/>
      <c r="K49" s="166" t="str">
        <f>+$K$12</f>
        <v>Total:</v>
      </c>
      <c r="L49" s="166" t="str">
        <f>+K49</f>
        <v>Total:</v>
      </c>
      <c r="M49" s="166" t="str">
        <f>+L49</f>
        <v>Total:</v>
      </c>
      <c r="N49" s="81">
        <f>N44+N47</f>
        <v>140</v>
      </c>
    </row>
    <row r="50" spans="1:14" ht="18" customHeight="1" thickBot="1">
      <c r="A50" s="179" t="str">
        <f>+$A$14</f>
        <v>Time: </v>
      </c>
      <c r="B50" s="68"/>
      <c r="C50" s="68"/>
      <c r="D50" s="68"/>
      <c r="E50" s="68"/>
      <c r="F50" s="68"/>
      <c r="G50" s="68"/>
      <c r="H50" s="68"/>
      <c r="I50" s="68"/>
      <c r="J50" s="68"/>
      <c r="K50" s="168"/>
      <c r="L50" s="168"/>
      <c r="M50" s="168"/>
      <c r="N50" s="83"/>
    </row>
    <row r="51" spans="1:14" ht="18" customHeight="1">
      <c r="A51" s="177" t="s">
        <v>182</v>
      </c>
      <c r="B51" s="73"/>
      <c r="C51" s="73"/>
      <c r="D51" s="73"/>
      <c r="E51" s="73"/>
      <c r="F51" s="73"/>
      <c r="G51" s="73"/>
      <c r="H51" s="73"/>
      <c r="I51" s="73"/>
      <c r="J51" s="73"/>
      <c r="K51" s="165" t="str">
        <f>+$K$9</f>
        <v>Event:</v>
      </c>
      <c r="L51" s="165" t="str">
        <f>+K51</f>
        <v>Event:</v>
      </c>
      <c r="M51" s="165" t="str">
        <f>+L51</f>
        <v>Event:</v>
      </c>
      <c r="N51" s="81">
        <f>+$N$15</f>
        <v>16</v>
      </c>
    </row>
    <row r="52" spans="1:14" ht="18" customHeight="1">
      <c r="A52" s="69" t="s">
        <v>113</v>
      </c>
      <c r="B52" s="74"/>
      <c r="C52" s="74"/>
      <c r="D52" s="74"/>
      <c r="E52" s="74"/>
      <c r="F52" s="74"/>
      <c r="G52" s="74"/>
      <c r="H52" s="74"/>
      <c r="I52" s="74"/>
      <c r="J52" s="74"/>
      <c r="K52" s="167"/>
      <c r="L52" s="167"/>
      <c r="M52" s="167"/>
      <c r="N52" s="82"/>
    </row>
    <row r="53" spans="1:14" ht="18" customHeight="1">
      <c r="A53" s="178" t="str">
        <f>$A$17</f>
        <v>  Team: </v>
      </c>
      <c r="B53" s="74"/>
      <c r="C53" s="74"/>
      <c r="D53" s="74"/>
      <c r="E53" s="74"/>
      <c r="F53" s="74"/>
      <c r="G53" s="74"/>
      <c r="H53" s="74"/>
      <c r="I53" s="74"/>
      <c r="J53" s="74"/>
      <c r="K53" s="166" t="str">
        <f>+$K$12</f>
        <v>Total:</v>
      </c>
      <c r="L53" s="166" t="str">
        <f>+K53</f>
        <v>Total:</v>
      </c>
      <c r="M53" s="166" t="str">
        <f>+L53</f>
        <v>Total:</v>
      </c>
      <c r="N53" s="81">
        <f>N49+N51</f>
        <v>156</v>
      </c>
    </row>
    <row r="54" spans="1:14" ht="18" customHeight="1" thickBot="1">
      <c r="A54" s="179" t="str">
        <f>+$A$14</f>
        <v>Time: </v>
      </c>
      <c r="B54" s="68"/>
      <c r="C54" s="68"/>
      <c r="D54" s="68"/>
      <c r="E54" s="68"/>
      <c r="F54" s="68"/>
      <c r="G54" s="68"/>
      <c r="H54" s="68"/>
      <c r="I54" s="68"/>
      <c r="J54" s="68"/>
      <c r="K54" s="168"/>
      <c r="L54" s="168"/>
      <c r="M54" s="168"/>
      <c r="N54" s="83"/>
    </row>
    <row r="55" spans="1:14" ht="18" customHeight="1">
      <c r="A55" s="177" t="str">
        <f>+$A$9</f>
        <v>Names: </v>
      </c>
      <c r="B55" s="73"/>
      <c r="C55" s="73"/>
      <c r="D55" s="73"/>
      <c r="E55" s="73"/>
      <c r="F55" s="73"/>
      <c r="G55" s="73"/>
      <c r="H55" s="73"/>
      <c r="I55" s="73"/>
      <c r="J55" s="73"/>
      <c r="K55" s="165" t="str">
        <f>+$K$9</f>
        <v>Event:</v>
      </c>
      <c r="L55" s="165" t="str">
        <f>+K55</f>
        <v>Event:</v>
      </c>
      <c r="M55" s="165" t="str">
        <f>+L55</f>
        <v>Event:</v>
      </c>
      <c r="N55" s="81">
        <f>+$N$9</f>
        <v>14</v>
      </c>
    </row>
    <row r="56" spans="1:14" ht="18" customHeight="1">
      <c r="A56" s="69">
        <v>400</v>
      </c>
      <c r="B56" s="74"/>
      <c r="C56" s="74"/>
      <c r="D56" s="74"/>
      <c r="E56" s="74"/>
      <c r="F56" s="74"/>
      <c r="G56" s="74"/>
      <c r="H56" s="74"/>
      <c r="I56" s="74"/>
      <c r="J56" s="74"/>
      <c r="K56" s="166"/>
      <c r="L56" s="166"/>
      <c r="M56" s="166"/>
      <c r="N56" s="81"/>
    </row>
    <row r="57" spans="1:14" ht="18" customHeight="1">
      <c r="A57" s="69" t="s">
        <v>240</v>
      </c>
      <c r="B57" s="74"/>
      <c r="C57" s="74"/>
      <c r="D57" s="74"/>
      <c r="E57" s="74"/>
      <c r="F57" s="74"/>
      <c r="G57" s="74"/>
      <c r="H57" s="74"/>
      <c r="I57" s="74"/>
      <c r="J57" s="74"/>
      <c r="K57" s="167"/>
      <c r="L57" s="167"/>
      <c r="M57" s="167"/>
      <c r="N57" s="82"/>
    </row>
    <row r="58" spans="1:14" ht="18" customHeight="1">
      <c r="A58" s="69" t="s">
        <v>55</v>
      </c>
      <c r="B58" s="74"/>
      <c r="C58" s="74"/>
      <c r="D58" s="74"/>
      <c r="E58" s="74"/>
      <c r="F58" s="74"/>
      <c r="G58" s="74"/>
      <c r="H58" s="74"/>
      <c r="I58" s="74"/>
      <c r="J58" s="74"/>
      <c r="K58" s="166" t="str">
        <f>+$K$12</f>
        <v>Total:</v>
      </c>
      <c r="L58" s="166" t="str">
        <f>+K58</f>
        <v>Total:</v>
      </c>
      <c r="M58" s="166" t="str">
        <f>+L58</f>
        <v>Total:</v>
      </c>
      <c r="N58" s="81">
        <f>N53+N55</f>
        <v>170</v>
      </c>
    </row>
    <row r="59" spans="1:14" ht="18" customHeight="1">
      <c r="A59" s="178" t="str">
        <f>+$A$13</f>
        <v>8, 4, 2, 0  points    Team: </v>
      </c>
      <c r="B59" s="74"/>
      <c r="C59" s="74"/>
      <c r="D59" s="74"/>
      <c r="E59" s="74"/>
      <c r="F59" s="74"/>
      <c r="G59" s="74"/>
      <c r="H59" s="74"/>
      <c r="I59" s="74"/>
      <c r="J59" s="74"/>
      <c r="K59" s="166"/>
      <c r="L59" s="166"/>
      <c r="M59" s="166"/>
      <c r="N59" s="81"/>
    </row>
    <row r="60" spans="1:14" ht="18" customHeight="1" thickBot="1">
      <c r="A60" s="179" t="str">
        <f>+$A$14</f>
        <v>Time: </v>
      </c>
      <c r="B60" s="68"/>
      <c r="C60" s="68"/>
      <c r="D60" s="68"/>
      <c r="E60" s="68"/>
      <c r="F60" s="68"/>
      <c r="G60" s="68"/>
      <c r="H60" s="68"/>
      <c r="I60" s="68"/>
      <c r="J60" s="68"/>
      <c r="K60" s="168"/>
      <c r="L60" s="168"/>
      <c r="M60" s="168"/>
      <c r="N60" s="83"/>
    </row>
    <row r="61" spans="1:14" ht="18" customHeight="1">
      <c r="A61" s="177" t="s">
        <v>182</v>
      </c>
      <c r="B61" s="73"/>
      <c r="C61" s="73"/>
      <c r="D61" s="73"/>
      <c r="E61" s="73"/>
      <c r="F61" s="73"/>
      <c r="G61" s="73"/>
      <c r="H61" s="73"/>
      <c r="I61" s="73"/>
      <c r="J61" s="73"/>
      <c r="K61" s="165" t="str">
        <f>+$K$9</f>
        <v>Event:</v>
      </c>
      <c r="L61" s="165" t="str">
        <f>+K61</f>
        <v>Event:</v>
      </c>
      <c r="M61" s="165" t="str">
        <f>+L61</f>
        <v>Event:</v>
      </c>
      <c r="N61" s="81">
        <f>+$N$15</f>
        <v>16</v>
      </c>
    </row>
    <row r="62" spans="1:14" ht="18" customHeight="1">
      <c r="A62" s="69" t="s">
        <v>247</v>
      </c>
      <c r="B62" s="74"/>
      <c r="C62" s="74"/>
      <c r="D62" s="74"/>
      <c r="E62" s="74"/>
      <c r="F62" s="74"/>
      <c r="G62" s="74"/>
      <c r="H62" s="74"/>
      <c r="I62" s="74"/>
      <c r="J62" s="74"/>
      <c r="K62" s="167"/>
      <c r="L62" s="167"/>
      <c r="M62" s="167"/>
      <c r="N62" s="82"/>
    </row>
    <row r="63" spans="1:14" ht="18" customHeight="1">
      <c r="A63" s="178" t="str">
        <f>$A$17</f>
        <v>  Team: </v>
      </c>
      <c r="B63" s="74"/>
      <c r="C63" s="74"/>
      <c r="D63" s="74"/>
      <c r="E63" s="74"/>
      <c r="F63" s="74"/>
      <c r="G63" s="74"/>
      <c r="H63" s="74"/>
      <c r="I63" s="74"/>
      <c r="J63" s="74"/>
      <c r="K63" s="166" t="str">
        <f>+$K$12</f>
        <v>Total:</v>
      </c>
      <c r="L63" s="166" t="str">
        <f>+K63</f>
        <v>Total:</v>
      </c>
      <c r="M63" s="166" t="str">
        <f>+L63</f>
        <v>Total:</v>
      </c>
      <c r="N63" s="81">
        <f>N58+N61</f>
        <v>186</v>
      </c>
    </row>
    <row r="64" spans="1:14" ht="18" customHeight="1" thickBot="1">
      <c r="A64" s="179" t="s">
        <v>86</v>
      </c>
      <c r="B64" s="68"/>
      <c r="C64" s="68"/>
      <c r="D64" s="68"/>
      <c r="E64" s="68"/>
      <c r="F64" s="68"/>
      <c r="G64" s="68"/>
      <c r="H64" s="68"/>
      <c r="I64" s="68"/>
      <c r="J64" s="68"/>
      <c r="K64" s="168"/>
      <c r="L64" s="168"/>
      <c r="M64" s="168"/>
      <c r="N64" s="83"/>
    </row>
    <row r="66" spans="1:14" ht="13.5">
      <c r="A66" s="139" t="s">
        <v>200</v>
      </c>
      <c r="N66" s="63" t="s">
        <v>186</v>
      </c>
    </row>
    <row r="67" ht="12" thickBot="1">
      <c r="M67" s="66"/>
    </row>
    <row r="68" spans="1:8" ht="14.25" thickBot="1">
      <c r="A68" s="63" t="s">
        <v>184</v>
      </c>
      <c r="B68" s="135">
        <v>6</v>
      </c>
      <c r="C68" s="135">
        <v>4</v>
      </c>
      <c r="D68" s="135">
        <v>3</v>
      </c>
      <c r="E68" s="135">
        <v>2</v>
      </c>
      <c r="F68" s="135">
        <v>1</v>
      </c>
      <c r="G68" s="135">
        <v>0</v>
      </c>
      <c r="H68" s="75"/>
    </row>
    <row r="69" spans="1:14" ht="14.25" thickBot="1">
      <c r="A69" s="63" t="s">
        <v>183</v>
      </c>
      <c r="B69" s="134">
        <v>8</v>
      </c>
      <c r="C69" s="134">
        <v>4</v>
      </c>
      <c r="D69" s="134">
        <v>2</v>
      </c>
      <c r="E69" s="134">
        <v>0</v>
      </c>
      <c r="F69" t="s">
        <v>185</v>
      </c>
      <c r="G69" s="75"/>
      <c r="H69" s="75"/>
      <c r="I69" s="56"/>
      <c r="J69" s="56"/>
      <c r="K69" s="56"/>
      <c r="L69" s="56"/>
      <c r="M69" s="56"/>
      <c r="N69" s="56"/>
    </row>
    <row r="70" spans="1:14" ht="6" customHeight="1">
      <c r="A70" s="131"/>
      <c r="B70" s="75"/>
      <c r="C70" s="75"/>
      <c r="D70" s="75"/>
      <c r="E70" s="75"/>
      <c r="F70" s="75"/>
      <c r="G70" s="75"/>
      <c r="H70" s="75"/>
      <c r="I70" s="58"/>
      <c r="J70" s="58"/>
      <c r="K70" s="58"/>
      <c r="L70" s="58"/>
      <c r="M70" s="58"/>
      <c r="N70" s="58"/>
    </row>
    <row r="71" spans="1:14" ht="12">
      <c r="A71" s="131"/>
      <c r="B71" s="75"/>
      <c r="C71" s="75"/>
      <c r="D71" s="75"/>
      <c r="E71" s="75"/>
      <c r="F71" s="75"/>
      <c r="G71" s="75"/>
      <c r="H71" s="75"/>
      <c r="I71" s="58"/>
      <c r="J71" s="58"/>
      <c r="K71" s="58"/>
      <c r="L71" s="58"/>
      <c r="M71" s="58"/>
      <c r="N71" s="58"/>
    </row>
    <row r="72" spans="9:14" ht="12">
      <c r="I72" s="58"/>
      <c r="J72" s="58"/>
      <c r="K72" s="58"/>
      <c r="L72" s="58"/>
      <c r="M72" s="58"/>
      <c r="N72" s="58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Russell°°</dc:creator>
  <cp:keywords>§4§[PERSONAL][Y2K COMPLIANT]°RUSSELK°</cp:keywords>
  <dc:description/>
  <cp:lastModifiedBy>Owner</cp:lastModifiedBy>
  <cp:lastPrinted>2023-07-29T18:19:22Z</cp:lastPrinted>
  <dcterms:created xsi:type="dcterms:W3CDTF">1997-11-07T16:31:33Z</dcterms:created>
  <dcterms:modified xsi:type="dcterms:W3CDTF">2023-07-29T18:20:25Z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