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570" windowHeight="6720" tabRatio="599" firstSheet="3" activeTab="5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Area" localSheetId="5">'HSDualRelay500ydFree'!$A$1:$P$67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<sst xmlns="http://schemas.openxmlformats.org/spreadsheetml/2006/main" count="936" uniqueCount="292">
  <si>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</si>
  <si>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</si>
  <si>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</si>
  <si>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</si>
  <si>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</si>
  <si>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</si>
  <si>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</si>
  <si>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</si>
  <si>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</si>
  <si>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</si>
  <si>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</si>
  <si>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</si>
  <si>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</si>
  <si>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</si>
  <si>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</si>
  <si>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</si>
  <si>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</si>
  <si>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</si>
  <si>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</si>
  <si>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</si>
  <si>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</si>
  <si>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</si>
  <si>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</si>
  <si>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</si>
  <si>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</si>
  <si>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</si>
  <si>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</si>
  <si>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</si>
  <si>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</si>
  <si>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</si>
  <si>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</si>
  <si>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</si>
  <si>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</si>
  <si>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</si>
  <si>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</si>
  <si>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</si>
  <si>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Pool course</t>
  </si>
  <si>
    <t>Emphasize sportsmanship – taunting results in disqualification from the meet.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</si>
  <si>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</si>
  <si>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</si>
  <si>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</si>
  <si>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</si>
  <si>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</si>
  <si>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</si>
  <si>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</si>
  <si>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</si>
  <si>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</si>
  <si>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</si>
  <si>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>Date / Start Time</t>
  </si>
  <si>
    <t xml:space="preserve">Next  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</si>
  <si>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</si>
  <si>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</si>
  <si>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400 Yard Freestyle Relay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</si>
  <si>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</si>
  <si>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</si>
  <si>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</si>
  <si>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</si>
  <si>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</si>
  <si>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</si>
  <si>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</si>
  <si>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</si>
  <si>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</si>
  <si>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</si>
  <si>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</si>
  <si>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</si>
  <si>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</si>
  <si>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</si>
  <si>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</si>
  <si>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</si>
  <si>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</si>
  <si>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</si>
  <si>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</si>
  <si>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</si>
  <si>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</si>
  <si>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</si>
  <si>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</si>
  <si>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</si>
  <si>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</si>
  <si>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</si>
  <si>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</si>
  <si>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</si>
  <si>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</si>
  <si>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</si>
  <si>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</si>
  <si>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</si>
  <si>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</si>
  <si>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</si>
  <si>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</si>
  <si>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</si>
  <si>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</si>
  <si>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</si>
  <si>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</si>
  <si>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</si>
  <si>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</si>
  <si>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</si>
  <si>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</si>
  <si>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</si>
  <si>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</si>
  <si>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</si>
  <si>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</si>
  <si>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</si>
  <si>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</si>
  <si>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</si>
  <si>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</si>
  <si>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</si>
  <si>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</si>
  <si>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</si>
  <si>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</si>
  <si>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</si>
  <si>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Exhibition Lanes</t>
  </si>
  <si>
    <t>triangular – 3 entries per team (9 lanes)</t>
  </si>
  <si>
    <t>15.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</si>
  <si>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</si>
  <si>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</si>
  <si>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</si>
  <si>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</si>
  <si>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</si>
  <si>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</si>
  <si>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</si>
  <si>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</si>
  <si>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</si>
  <si>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</si>
  <si>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</si>
  <si>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</si>
  <si>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</si>
  <si>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</si>
  <si>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</si>
  <si>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</si>
  <si>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</si>
  <si>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</si>
  <si>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</si>
  <si>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</si>
  <si>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</si>
  <si>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</si>
  <si>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</si>
  <si>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</si>
  <si>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</si>
  <si>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</si>
  <si>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</si>
  <si>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</si>
  <si>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</si>
  <si>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</si>
  <si>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</si>
  <si>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</si>
  <si>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</si>
  <si>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</si>
  <si>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</si>
  <si>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</si>
  <si>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</si>
  <si>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</si>
  <si>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</si>
  <si>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</si>
  <si>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</si>
  <si>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</si>
  <si>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</si>
  <si>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</si>
  <si>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</si>
  <si>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</si>
  <si>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</si>
  <si>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</si>
  <si>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</si>
  <si>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</si>
  <si>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</si>
  <si>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</si>
  <si>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</si>
  <si>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</si>
  <si>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</si>
  <si>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</si>
  <si>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</si>
  <si>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</si>
  <si>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</si>
  <si>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</si>
  <si>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</si>
  <si>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</si>
  <si>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</si>
  <si>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</si>
  <si>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</si>
  <si>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</si>
  <si>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</si>
  <si>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</si>
  <si>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</si>
  <si>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</si>
  <si>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</si>
  <si>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</si>
  <si>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</si>
  <si>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</si>
  <si>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</si>
  <si>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</si>
  <si>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</si>
  <si>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</si>
  <si>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</si>
  <si>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</si>
  <si>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</si>
  <si>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</si>
  <si>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</si>
  <si>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</si>
  <si>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</si>
  <si>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</si>
  <si>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</si>
  <si>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</si>
  <si>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</si>
  <si>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</si>
  <si>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</si>
  <si>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</si>
  <si>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</si>
  <si>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</si>
  <si>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</si>
  <si>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</si>
  <si>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</si>
  <si>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</si>
  <si>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</si>
  <si>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</si>
  <si>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</si>
  <si>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</si>
  <si>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</si>
  <si>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</si>
  <si>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</si>
  <si>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</si>
  <si>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</si>
  <si>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</si>
  <si>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</si>
  <si>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</si>
  <si>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</si>
  <si>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</si>
  <si>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>.</t>
  </si>
  <si>
    <t>8.  Review</t>
  </si>
  <si>
    <t xml:space="preserve"> medical tape on arms &amp; legs.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</si>
  <si>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</si>
  <si>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</si>
  <si>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</si>
  <si>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</si>
  <si>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</si>
  <si>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</si>
  <si>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</si>
  <si>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</si>
  <si>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</si>
  <si>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</si>
  <si>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</si>
  <si>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</si>
  <si>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</si>
  <si>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</si>
  <si>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</si>
  <si>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</si>
  <si>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 xml:space="preserve">Rule change 2014 - Adhesives &amp; kinesio tape for swimmers and divers are not allowed. Divers may continue to use wrist and ankle support.  </t>
  </si>
  <si>
    <t>Review event get ready:(short &amp; long whistles), officials positions, DQ notification.</t>
  </si>
  <si>
    <t>yAIA before competing.</t>
  </si>
  <si>
    <r>
      <rPr>
        <b/>
        <sz val="10"/>
        <rFont val="MUnivers"/>
        <family val="0"/>
      </rPr>
      <t xml:space="preserve">                                                                         _________________________________vs.  BCP/XCP</t>
    </r>
    <r>
      <rPr>
        <sz val="10"/>
        <rFont val="MUnivers"/>
        <family val="0"/>
      </rPr>
      <t>.</t>
    </r>
  </si>
  <si>
    <t xml:space="preserve">                                              Referee:  Use this to guide you through a short meeting with coaches before warm-ups begin</t>
  </si>
  <si>
    <t xml:space="preserve">                                        Finish Time</t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</si>
  <si>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in odd years for 2011, 2013, etc</t>
    </r>
  </si>
  <si>
    <t>(B)  or fifth event (standard placement)</t>
  </si>
  <si>
    <t>(C)  or run at another venue</t>
  </si>
  <si>
    <r>
      <t xml:space="preserve">(D)  or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</si>
  <si>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t>(B)  or a shorter time of _______ minutes</t>
  </si>
  <si>
    <t>(C)  or no break, preferred when two separate dual meets are run concurrently (A vs B, C vs D)</t>
  </si>
  <si>
    <t>(B) or even numbered lanes</t>
  </si>
  <si>
    <r>
      <t>(A)  exhibition heats run</t>
    </r>
    <r>
      <rPr>
        <b/>
        <sz val="10"/>
        <rFont val="MUnivers"/>
        <family val="0"/>
      </rPr>
      <t xml:space="preserve">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</si>
  <si>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(B)  or exhibition heats run after 400 Freestyle Relay, if weather becomes an issue</t>
  </si>
  <si>
    <t>(C)  or no exhibition heats</t>
  </si>
  <si>
    <r>
      <t xml:space="preserve">(B)  or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in even years for 2010, 2012, etc</t>
    </r>
  </si>
  <si>
    <r>
      <t>(</t>
    </r>
    <r>
      <rPr>
        <sz val="10"/>
        <rFont val="MUnivers"/>
        <family val="0"/>
      </rPr>
      <t>A)  25-yard course with backstroke flags at 5 yards and 15M markers (on Lane lines and or Deck)</t>
    </r>
  </si>
  <si>
    <t>(B)  25-meter course with flags at 5 meters (at 5 yards allowed if pool constructed before 2004)</t>
  </si>
  <si>
    <t>Rule change 2014 – Backstroke Swimmers must remain on their back on the surface of the water throughout the race, after the 15 meter marks.</t>
  </si>
  <si>
    <t xml:space="preserve">Diving </t>
  </si>
  <si>
    <t>Exhibition Heats?</t>
  </si>
  <si>
    <t>Lanes Selection visiting team's choice</t>
  </si>
  <si>
    <t>Who goes first ? Girls or Boys</t>
  </si>
  <si>
    <t>Ofiicials :</t>
  </si>
  <si>
    <t>Home Team Coach</t>
  </si>
  <si>
    <t>Visiting Team Coach</t>
  </si>
  <si>
    <t>Pool Info:     Name</t>
  </si>
  <si>
    <t>t</t>
  </si>
  <si>
    <t>Break after 50 Free</t>
  </si>
  <si>
    <t>6. Scoring System:</t>
  </si>
  <si>
    <t xml:space="preserve">   :</t>
  </si>
  <si>
    <r>
      <t xml:space="preserve">RULES: </t>
    </r>
    <r>
      <rPr>
        <b/>
        <sz val="10"/>
        <rFont val="MUnivers"/>
        <family val="0"/>
      </rPr>
      <t>Review as necessary</t>
    </r>
  </si>
  <si>
    <r>
      <rPr>
        <b/>
        <sz val="14"/>
        <rFont val="MUnivers"/>
        <family val="0"/>
      </rPr>
      <t>DECISIONS:</t>
    </r>
    <r>
      <rPr>
        <b/>
        <sz val="10"/>
        <rFont val="MUnivers"/>
        <family val="0"/>
      </rPr>
      <t xml:space="preserve"> to be made by coaches mutual consent, or if not by referee.</t>
    </r>
  </si>
  <si>
    <t>PERSONNEL:</t>
  </si>
  <si>
    <t>acg 9/10/14</t>
  </si>
  <si>
    <t xml:space="preserve">        COACHES MEETING GUIDE</t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</si>
  <si>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Medley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</si>
  <si>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</t>
    </r>
    <r>
      <rPr>
        <b/>
        <sz val="12"/>
        <rFont val="MUnivers"/>
        <family val="0"/>
      </rPr>
      <t>400 Yard Freestyle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</si>
  <si>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Freestyle Relay</t>
    </r>
  </si>
  <si>
    <t xml:space="preserve">                        2016 INVITATIONAL</t>
  </si>
  <si>
    <t xml:space="preserve">  Ev#____Ht#____</t>
  </si>
  <si>
    <t>Exchange by Swimmer #</t>
  </si>
  <si>
    <r>
      <t xml:space="preserve">  </t>
    </r>
    <r>
      <rPr>
        <b/>
        <sz val="12"/>
        <rFont val="MUnivers"/>
        <family val="0"/>
      </rPr>
      <t>Boys/Girls</t>
    </r>
  </si>
  <si>
    <t xml:space="preserve">                        2019 INVITATIONAL</t>
  </si>
  <si>
    <r>
      <t xml:space="preserve">         </t>
    </r>
    <r>
      <rPr>
        <b/>
        <sz val="12"/>
        <rFont val="MUnivers"/>
        <family val="0"/>
      </rPr>
      <t xml:space="preserve"> 2020 INVITATIONAL</t>
    </r>
  </si>
  <si>
    <r>
      <t xml:space="preserve">         </t>
    </r>
    <r>
      <rPr>
        <b/>
        <sz val="12"/>
        <rFont val="MUnivers"/>
        <family val="0"/>
      </rPr>
      <t xml:space="preserve"> 2020  INVITATIONAL</t>
    </r>
  </si>
  <si>
    <t xml:space="preserve">        2020 INVITATIONAL</t>
  </si>
  <si>
    <t>acg2020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</si>
</sst>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3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0" borderId="29" xfId="0" applyBorder="1" applyAlignment="1">
      <alignment/>
    </xf>
    <xf numFmtId="0" fontId="0" fillId="33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9" fontId="1" fillId="0" borderId="12" xfId="42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7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22" fontId="0" fillId="0" borderId="10" xfId="0" applyNumberFormat="1" applyBorder="1" applyAlignment="1" quotePrefix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37" borderId="0" xfId="0" applyFont="1" applyFill="1" applyAlignment="1" quotePrefix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9525</xdr:rowOff>
    </xdr:from>
    <xdr:to>
      <xdr:col>6</xdr:col>
      <xdr:colOff>295275</xdr:colOff>
      <xdr:row>2</xdr:row>
      <xdr:rowOff>361950</xdr:rowOff>
    </xdr:to>
    <xdr:pic>
      <xdr:nvPicPr>
        <xdr:cNvPr id="1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"/>
          <a:ext cx="3324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2</xdr:row>
      <xdr:rowOff>9525</xdr:rowOff>
    </xdr:from>
    <xdr:to>
      <xdr:col>14</xdr:col>
      <xdr:colOff>238125</xdr:colOff>
      <xdr:row>3</xdr:row>
      <xdr:rowOff>9525</xdr:rowOff>
    </xdr:to>
    <xdr:pic>
      <xdr:nvPicPr>
        <xdr:cNvPr id="2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52400"/>
          <a:ext cx="3324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24</xdr:row>
      <xdr:rowOff>19050</xdr:rowOff>
    </xdr:from>
    <xdr:to>
      <xdr:col>6</xdr:col>
      <xdr:colOff>247650</xdr:colOff>
      <xdr:row>24</xdr:row>
      <xdr:rowOff>342900</xdr:rowOff>
    </xdr:to>
    <xdr:pic>
      <xdr:nvPicPr>
        <xdr:cNvPr id="3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343400"/>
          <a:ext cx="3324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24</xdr:row>
      <xdr:rowOff>57150</xdr:rowOff>
    </xdr:from>
    <xdr:to>
      <xdr:col>14</xdr:col>
      <xdr:colOff>342900</xdr:colOff>
      <xdr:row>24</xdr:row>
      <xdr:rowOff>190500</xdr:rowOff>
    </xdr:to>
    <xdr:pic>
      <xdr:nvPicPr>
        <xdr:cNvPr id="4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381500"/>
          <a:ext cx="33337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</xdr:row>
      <xdr:rowOff>9525</xdr:rowOff>
    </xdr:from>
    <xdr:to>
      <xdr:col>14</xdr:col>
      <xdr:colOff>295275</xdr:colOff>
      <xdr:row>2</xdr:row>
      <xdr:rowOff>361950</xdr:rowOff>
    </xdr:to>
    <xdr:pic>
      <xdr:nvPicPr>
        <xdr:cNvPr id="5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2875"/>
          <a:ext cx="3333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23</xdr:row>
      <xdr:rowOff>85725</xdr:rowOff>
    </xdr:from>
    <xdr:to>
      <xdr:col>6</xdr:col>
      <xdr:colOff>295275</xdr:colOff>
      <xdr:row>24</xdr:row>
      <xdr:rowOff>342900</xdr:rowOff>
    </xdr:to>
    <xdr:pic>
      <xdr:nvPicPr>
        <xdr:cNvPr id="6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314825"/>
          <a:ext cx="3324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24</xdr:row>
      <xdr:rowOff>19050</xdr:rowOff>
    </xdr:from>
    <xdr:to>
      <xdr:col>14</xdr:col>
      <xdr:colOff>247650</xdr:colOff>
      <xdr:row>24</xdr:row>
      <xdr:rowOff>342900</xdr:rowOff>
    </xdr:to>
    <xdr:pic>
      <xdr:nvPicPr>
        <xdr:cNvPr id="7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343400"/>
          <a:ext cx="3333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24</xdr:row>
      <xdr:rowOff>9525</xdr:rowOff>
    </xdr:from>
    <xdr:to>
      <xdr:col>14</xdr:col>
      <xdr:colOff>295275</xdr:colOff>
      <xdr:row>24</xdr:row>
      <xdr:rowOff>342900</xdr:rowOff>
    </xdr:to>
    <xdr:pic>
      <xdr:nvPicPr>
        <xdr:cNvPr id="8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333875"/>
          <a:ext cx="3333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46</xdr:row>
      <xdr:rowOff>0</xdr:rowOff>
    </xdr:from>
    <xdr:to>
      <xdr:col>6</xdr:col>
      <xdr:colOff>276225</xdr:colOff>
      <xdr:row>46</xdr:row>
      <xdr:rowOff>352425</xdr:rowOff>
    </xdr:to>
    <xdr:pic>
      <xdr:nvPicPr>
        <xdr:cNvPr id="9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610600"/>
          <a:ext cx="3324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46</xdr:row>
      <xdr:rowOff>9525</xdr:rowOff>
    </xdr:from>
    <xdr:to>
      <xdr:col>14</xdr:col>
      <xdr:colOff>295275</xdr:colOff>
      <xdr:row>47</xdr:row>
      <xdr:rowOff>0</xdr:rowOff>
    </xdr:to>
    <xdr:pic>
      <xdr:nvPicPr>
        <xdr:cNvPr id="10" name="Picture 1" descr="AIA Color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620125"/>
          <a:ext cx="3324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PageLayoutView="0" workbookViewId="0" topLeftCell="A1">
      <selection activeCell="A2" sqref="A2"/>
    </sheetView>
  </sheetViews>
  <sheetFormatPr defaultColWidth="9.125" defaultRowHeight="18" customHeight="1"/>
  <cols>
    <col min="1" max="1" width="3.00390625" style="8" bestFit="1" customWidth="1"/>
    <col min="2" max="2" width="6.125" style="8" customWidth="1"/>
    <col min="3" max="3" width="4.00390625" style="8" bestFit="1" customWidth="1"/>
    <col min="4" max="4" width="8.50390625" style="8" customWidth="1"/>
    <col min="5" max="5" width="7.25390625" style="8" customWidth="1"/>
    <col min="6" max="6" width="9.125" style="8" customWidth="1"/>
    <col min="7" max="7" width="8.25390625" style="8" customWidth="1"/>
    <col min="8" max="8" width="12.00390625" style="8" customWidth="1"/>
    <col min="9" max="9" width="8.25390625" style="8" customWidth="1"/>
    <col min="10" max="10" width="10.50390625" style="8" customWidth="1"/>
    <col min="11" max="11" width="8.25390625" style="8" customWidth="1"/>
    <col min="12" max="12" width="6.50390625" style="8" customWidth="1"/>
    <col min="13" max="13" width="9.25390625" style="8" customWidth="1"/>
    <col min="14" max="14" width="6.00390625" style="8" customWidth="1"/>
    <col min="15" max="16" width="10.00390625" style="8" customWidth="1"/>
    <col min="17" max="16384" width="9.125" style="8" customWidth="1"/>
  </cols>
  <sheetData>
    <row r="1" ht="40.5" customHeight="1"/>
    <row r="2" s="205" customFormat="1" ht="31.5" customHeight="1">
      <c r="A2" s="206" t="s">
        <v>279</v>
      </c>
    </row>
    <row r="3" ht="14.25" customHeight="1"/>
    <row r="4" spans="1:16" ht="18" customHeight="1">
      <c r="A4" s="8" t="s">
        <v>246</v>
      </c>
      <c r="P4" s="8" t="s">
        <v>278</v>
      </c>
    </row>
    <row r="5" ht="18" customHeight="1">
      <c r="A5" s="8" t="s">
        <v>247</v>
      </c>
    </row>
    <row r="7" ht="18" customHeight="1">
      <c r="A7" s="209" t="s">
        <v>277</v>
      </c>
    </row>
    <row r="8" ht="18" customHeight="1">
      <c r="B8" s="15" t="s">
        <v>267</v>
      </c>
    </row>
    <row r="9" spans="2:16" ht="18" customHeight="1">
      <c r="B9" s="8" t="s">
        <v>193</v>
      </c>
      <c r="E9" s="11"/>
      <c r="F9" s="12"/>
      <c r="G9" s="13"/>
      <c r="I9" s="8" t="s">
        <v>268</v>
      </c>
      <c r="K9" s="11"/>
      <c r="L9" s="12"/>
      <c r="M9" s="12"/>
      <c r="N9" s="12"/>
      <c r="O9" s="12"/>
      <c r="P9" s="13"/>
    </row>
    <row r="10" spans="2:16" ht="18" customHeight="1">
      <c r="B10" s="8" t="s">
        <v>2</v>
      </c>
      <c r="E10" s="11"/>
      <c r="F10" s="12"/>
      <c r="G10" s="13"/>
      <c r="I10" s="8" t="s">
        <v>269</v>
      </c>
      <c r="K10" s="11"/>
      <c r="L10" s="12"/>
      <c r="M10" s="12"/>
      <c r="N10" s="12"/>
      <c r="O10" s="12"/>
      <c r="P10" s="13"/>
    </row>
    <row r="11" spans="2:16" ht="18" customHeight="1">
      <c r="B11" s="8" t="s">
        <v>4</v>
      </c>
      <c r="E11" s="11"/>
      <c r="F11" s="12"/>
      <c r="G11" s="13"/>
      <c r="I11" s="8" t="s">
        <v>48</v>
      </c>
      <c r="K11" s="142" t="s">
        <v>248</v>
      </c>
      <c r="L11" s="12"/>
      <c r="M11" s="12"/>
      <c r="N11" s="12"/>
      <c r="O11" s="12"/>
      <c r="P11" s="13"/>
    </row>
    <row r="12" spans="2:16" ht="18" customHeight="1">
      <c r="B12" s="8" t="s">
        <v>4</v>
      </c>
      <c r="E12" s="11"/>
      <c r="F12" s="12"/>
      <c r="G12" s="13"/>
      <c r="I12" s="8" t="s">
        <v>270</v>
      </c>
      <c r="K12" s="11"/>
      <c r="L12" s="10"/>
      <c r="M12" s="10"/>
      <c r="N12" s="10"/>
      <c r="O12" s="10"/>
      <c r="P12" s="143" t="s">
        <v>50</v>
      </c>
    </row>
    <row r="13" spans="9:15" ht="6" customHeight="1">
      <c r="I13" s="9"/>
      <c r="J13" s="9"/>
      <c r="K13" s="9"/>
      <c r="L13" s="9"/>
      <c r="M13" s="9"/>
      <c r="N13" s="9"/>
      <c r="O13" s="9"/>
    </row>
    <row r="14" spans="9:15" ht="18" customHeight="1">
      <c r="I14" s="9"/>
      <c r="J14" s="9"/>
      <c r="K14" s="9"/>
      <c r="L14" s="9"/>
      <c r="M14" s="9"/>
      <c r="N14" s="9"/>
      <c r="O14" s="9"/>
    </row>
    <row r="15" spans="1:2" ht="18" customHeight="1">
      <c r="A15" s="76" t="s">
        <v>276</v>
      </c>
      <c r="B15" s="15"/>
    </row>
    <row r="16" ht="6" customHeight="1">
      <c r="B16" s="15"/>
    </row>
    <row r="17" spans="1:14" ht="18" customHeight="1">
      <c r="A17" s="8">
        <v>1</v>
      </c>
      <c r="B17" s="8" t="s">
        <v>266</v>
      </c>
      <c r="G17" s="195" t="s">
        <v>249</v>
      </c>
      <c r="H17" s="195"/>
      <c r="I17" s="195"/>
      <c r="J17" s="195"/>
      <c r="K17" s="195"/>
      <c r="L17" s="195"/>
      <c r="M17" s="195"/>
      <c r="N17" s="195"/>
    </row>
    <row r="18" spans="7:13" ht="18" customHeight="1">
      <c r="G18" s="15" t="s">
        <v>259</v>
      </c>
      <c r="H18" s="15"/>
      <c r="I18" s="15"/>
      <c r="J18" s="15"/>
      <c r="K18" s="15"/>
      <c r="L18" s="15"/>
      <c r="M18" s="15"/>
    </row>
    <row r="19" ht="6" customHeight="1"/>
    <row r="20" spans="1:7" ht="18" customHeight="1">
      <c r="A20" s="24" t="s">
        <v>114</v>
      </c>
      <c r="B20" s="8" t="s">
        <v>264</v>
      </c>
      <c r="G20" s="15" t="s">
        <v>256</v>
      </c>
    </row>
    <row r="21" ht="18" customHeight="1">
      <c r="G21" s="8" t="s">
        <v>257</v>
      </c>
    </row>
    <row r="22" ht="18" customHeight="1">
      <c r="G22" s="8" t="s">
        <v>258</v>
      </c>
    </row>
    <row r="23" ht="6" customHeight="1"/>
    <row r="24" spans="1:7" ht="18" customHeight="1">
      <c r="A24" s="24" t="s">
        <v>115</v>
      </c>
      <c r="B24" s="8" t="s">
        <v>263</v>
      </c>
      <c r="G24" s="76" t="s">
        <v>63</v>
      </c>
    </row>
    <row r="25" spans="2:7" ht="18" customHeight="1">
      <c r="B25" s="77"/>
      <c r="C25" s="77"/>
      <c r="D25" s="77"/>
      <c r="E25" s="77"/>
      <c r="F25" s="77"/>
      <c r="G25" s="24" t="s">
        <v>250</v>
      </c>
    </row>
    <row r="26" ht="18" customHeight="1">
      <c r="G26" s="8" t="s">
        <v>251</v>
      </c>
    </row>
    <row r="27" ht="18" customHeight="1">
      <c r="G27" s="8" t="s">
        <v>252</v>
      </c>
    </row>
    <row r="28" ht="6" customHeight="1"/>
    <row r="29" spans="1:7" ht="18" customHeight="1">
      <c r="A29" s="24" t="s">
        <v>116</v>
      </c>
      <c r="B29" s="8" t="s">
        <v>272</v>
      </c>
      <c r="G29" s="76" t="s">
        <v>98</v>
      </c>
    </row>
    <row r="30" spans="3:7" ht="18" customHeight="1">
      <c r="C30" s="77" t="s">
        <v>271</v>
      </c>
      <c r="D30" s="77"/>
      <c r="E30" s="77"/>
      <c r="F30" s="77"/>
      <c r="G30" s="24" t="s">
        <v>253</v>
      </c>
    </row>
    <row r="31" ht="18" customHeight="1">
      <c r="G31" s="24" t="s">
        <v>254</v>
      </c>
    </row>
    <row r="32" ht="6" customHeight="1"/>
    <row r="33" spans="1:10" ht="18" customHeight="1">
      <c r="A33" s="24" t="s">
        <v>117</v>
      </c>
      <c r="B33" s="8" t="s">
        <v>265</v>
      </c>
      <c r="G33" s="24" t="s">
        <v>8</v>
      </c>
      <c r="J33" s="24" t="s">
        <v>99</v>
      </c>
    </row>
    <row r="34" spans="2:10" ht="18" customHeight="1">
      <c r="B34" s="24"/>
      <c r="C34" s="24"/>
      <c r="D34" s="24"/>
      <c r="E34" s="24"/>
      <c r="F34" s="24"/>
      <c r="G34" s="24" t="s">
        <v>255</v>
      </c>
      <c r="J34" s="132" t="s">
        <v>100</v>
      </c>
    </row>
    <row r="35" spans="15:17" ht="6" customHeight="1">
      <c r="O35" s="42"/>
      <c r="P35" s="42"/>
      <c r="Q35" s="42"/>
    </row>
    <row r="36" spans="1:16" ht="25.5" customHeight="1">
      <c r="A36" s="8" t="s">
        <v>273</v>
      </c>
      <c r="E36" s="130" t="s">
        <v>195</v>
      </c>
      <c r="F36" s="130" t="s">
        <v>196</v>
      </c>
      <c r="K36" s="138" t="s">
        <v>9</v>
      </c>
      <c r="M36" s="138" t="s">
        <v>10</v>
      </c>
      <c r="O36" s="139" t="s">
        <v>84</v>
      </c>
      <c r="P36" s="140" t="s">
        <v>109</v>
      </c>
    </row>
    <row r="37" spans="1:16" ht="18" customHeight="1">
      <c r="A37" s="24"/>
      <c r="E37" s="131" t="s">
        <v>169</v>
      </c>
      <c r="F37" s="131" t="s">
        <v>169</v>
      </c>
      <c r="G37" s="26" t="s">
        <v>60</v>
      </c>
      <c r="H37" s="26"/>
      <c r="I37" s="26"/>
      <c r="J37" s="26"/>
      <c r="K37" s="132" t="s">
        <v>11</v>
      </c>
      <c r="L37" s="26"/>
      <c r="M37" s="132" t="s">
        <v>12</v>
      </c>
      <c r="N37" s="26"/>
      <c r="O37" s="133">
        <f>3*(6+3+1)+9*(4+3+1)</f>
        <v>102</v>
      </c>
      <c r="P37" s="133" t="s">
        <v>19</v>
      </c>
    </row>
    <row r="38" spans="1:16" ht="18" customHeight="1">
      <c r="A38" s="8" t="s">
        <v>274</v>
      </c>
      <c r="B38" s="46"/>
      <c r="E38" s="135" t="s">
        <v>170</v>
      </c>
      <c r="F38" s="135" t="s">
        <v>170</v>
      </c>
      <c r="G38" s="15" t="s">
        <v>97</v>
      </c>
      <c r="H38" s="15"/>
      <c r="I38" s="15"/>
      <c r="J38" s="15"/>
      <c r="K38" s="15" t="s">
        <v>13</v>
      </c>
      <c r="L38" s="15"/>
      <c r="M38" s="15" t="s">
        <v>15</v>
      </c>
      <c r="N38" s="15"/>
      <c r="O38" s="49">
        <f>3*(8+4+2)+9*(6+4+3+2+1)</f>
        <v>186</v>
      </c>
      <c r="P38" s="49" t="s">
        <v>20</v>
      </c>
    </row>
    <row r="39" spans="2:16" ht="18" customHeight="1">
      <c r="B39" s="45"/>
      <c r="E39" s="131" t="s">
        <v>126</v>
      </c>
      <c r="F39" s="131" t="s">
        <v>126</v>
      </c>
      <c r="G39" s="26" t="s">
        <v>61</v>
      </c>
      <c r="H39" s="26"/>
      <c r="I39" s="26"/>
      <c r="J39" s="26"/>
      <c r="K39" s="26" t="s">
        <v>14</v>
      </c>
      <c r="L39" s="26"/>
      <c r="M39" s="26" t="s">
        <v>16</v>
      </c>
      <c r="N39" s="26"/>
      <c r="O39" s="133">
        <f>3*(10+5+3)+9*(8+6+5+4+3+2+1)</f>
        <v>315</v>
      </c>
      <c r="P39" s="133" t="s">
        <v>21</v>
      </c>
    </row>
    <row r="40" spans="2:16" ht="18" customHeight="1">
      <c r="B40" s="47"/>
      <c r="E40" s="131" t="s">
        <v>171</v>
      </c>
      <c r="F40" s="131" t="s">
        <v>171</v>
      </c>
      <c r="G40" s="26" t="s">
        <v>62</v>
      </c>
      <c r="H40" s="26"/>
      <c r="I40" s="26"/>
      <c r="J40" s="26"/>
      <c r="K40" s="26" t="s">
        <v>17</v>
      </c>
      <c r="L40" s="26"/>
      <c r="M40" s="26" t="s">
        <v>18</v>
      </c>
      <c r="N40" s="26"/>
      <c r="O40" s="133">
        <f>3*(14+10+8+6+4+2)+9*(7+5+4+3+2+1)</f>
        <v>330</v>
      </c>
      <c r="P40" s="133" t="s">
        <v>20</v>
      </c>
    </row>
    <row r="41" spans="2:16" ht="18" customHeight="1">
      <c r="B41" s="47"/>
      <c r="E41" s="131" t="s">
        <v>96</v>
      </c>
      <c r="F41" s="131" t="s">
        <v>96</v>
      </c>
      <c r="G41" s="26" t="s">
        <v>110</v>
      </c>
      <c r="H41" s="26"/>
      <c r="I41" s="26"/>
      <c r="J41" s="26"/>
      <c r="K41" s="26" t="s">
        <v>35</v>
      </c>
      <c r="L41" s="26"/>
      <c r="M41" s="26" t="s">
        <v>34</v>
      </c>
      <c r="N41" s="26"/>
      <c r="O41" s="133">
        <f>3*(20+16+14+12+10+8)+9*(10+8+7+6+5+4+3+2+1)</f>
        <v>654</v>
      </c>
      <c r="P41" s="134">
        <v>10</v>
      </c>
    </row>
    <row r="42" spans="2:17" ht="6" customHeight="1">
      <c r="B42" s="47"/>
      <c r="E42" s="131"/>
      <c r="F42" s="131"/>
      <c r="G42" s="26"/>
      <c r="H42" s="26"/>
      <c r="I42" s="26"/>
      <c r="J42" s="26"/>
      <c r="K42" s="26"/>
      <c r="L42" s="26"/>
      <c r="M42" s="26"/>
      <c r="N42" s="26"/>
      <c r="O42" s="133"/>
      <c r="P42" s="133"/>
      <c r="Q42" s="134"/>
    </row>
    <row r="43" spans="1:17" ht="18" customHeight="1">
      <c r="A43" s="24" t="s">
        <v>118</v>
      </c>
      <c r="B43" s="8" t="s">
        <v>36</v>
      </c>
      <c r="E43" s="76" t="s">
        <v>260</v>
      </c>
      <c r="H43" s="26"/>
      <c r="I43" s="26"/>
      <c r="J43" s="26"/>
      <c r="K43" s="26"/>
      <c r="L43" s="26"/>
      <c r="M43" s="26"/>
      <c r="N43" s="26"/>
      <c r="O43" s="133"/>
      <c r="P43" s="133"/>
      <c r="Q43" s="134"/>
    </row>
    <row r="44" spans="1:17" ht="22.5" customHeight="1">
      <c r="A44" s="24"/>
      <c r="E44" s="207" t="s">
        <v>261</v>
      </c>
      <c r="F44" s="28"/>
      <c r="O44" s="42"/>
      <c r="P44" s="42"/>
      <c r="Q44" s="42"/>
    </row>
    <row r="45" ht="11.25" customHeight="1"/>
    <row r="46" spans="1:2" ht="20.25" customHeight="1">
      <c r="A46" s="209" t="s">
        <v>275</v>
      </c>
      <c r="B46" s="209"/>
    </row>
    <row r="47" spans="1:2" ht="18" customHeight="1">
      <c r="A47" s="8" t="s">
        <v>225</v>
      </c>
      <c r="B47" s="8" t="s">
        <v>228</v>
      </c>
    </row>
    <row r="48" spans="1:2" ht="18" customHeight="1">
      <c r="A48" s="24" t="s">
        <v>119</v>
      </c>
      <c r="B48" s="8" t="s">
        <v>227</v>
      </c>
    </row>
    <row r="49" spans="1:15" ht="18" customHeight="1">
      <c r="A49" s="24" t="s">
        <v>120</v>
      </c>
      <c r="B49" s="8" t="s">
        <v>230</v>
      </c>
      <c r="O49" s="24"/>
    </row>
    <row r="50" spans="1:16" ht="18" customHeight="1">
      <c r="A50" s="24" t="s">
        <v>121</v>
      </c>
      <c r="B50" s="202" t="s">
        <v>231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4" t="s">
        <v>245</v>
      </c>
      <c r="P50" s="203"/>
    </row>
    <row r="51" ht="6" customHeight="1">
      <c r="J51" s="24"/>
    </row>
    <row r="52" spans="1:2" ht="18" customHeight="1">
      <c r="A52" s="24" t="s">
        <v>122</v>
      </c>
      <c r="B52" s="8" t="s">
        <v>244</v>
      </c>
    </row>
    <row r="53" ht="4.5" customHeight="1">
      <c r="A53" s="24"/>
    </row>
    <row r="54" spans="1:2" ht="18" customHeight="1">
      <c r="A54" s="24" t="s">
        <v>123</v>
      </c>
      <c r="B54" s="8" t="s">
        <v>51</v>
      </c>
    </row>
    <row r="55" ht="3" customHeight="1">
      <c r="A55" s="24"/>
    </row>
    <row r="56" spans="1:2" ht="18" customHeight="1">
      <c r="A56" s="24" t="s">
        <v>124</v>
      </c>
      <c r="B56" s="8" t="s">
        <v>37</v>
      </c>
    </row>
    <row r="57" ht="6" customHeight="1">
      <c r="A57" s="24"/>
    </row>
    <row r="58" spans="1:2" ht="22.5" customHeight="1">
      <c r="A58" s="24" t="s">
        <v>111</v>
      </c>
      <c r="B58" s="8" t="s">
        <v>262</v>
      </c>
    </row>
    <row r="59" spans="1:12" ht="24" customHeight="1">
      <c r="A59" s="208">
        <v>16</v>
      </c>
      <c r="B59" s="8" t="s">
        <v>243</v>
      </c>
      <c r="L59" s="8" t="s">
        <v>226</v>
      </c>
    </row>
    <row r="60" spans="1:2" ht="23.25" customHeight="1">
      <c r="A60" s="24">
        <v>16</v>
      </c>
      <c r="B60" s="8" t="s">
        <v>223</v>
      </c>
    </row>
    <row r="61" spans="1:2" ht="20.25" customHeight="1">
      <c r="A61" s="24">
        <v>17</v>
      </c>
      <c r="B61" s="8" t="s">
        <v>222</v>
      </c>
    </row>
    <row r="62" spans="1:5" ht="18" customHeight="1">
      <c r="A62" s="24"/>
      <c r="B62" s="15" t="s">
        <v>229</v>
      </c>
      <c r="C62" s="15"/>
      <c r="D62" s="15"/>
      <c r="E62" s="15"/>
    </row>
    <row r="63" ht="18.75" customHeight="1">
      <c r="A63" s="24"/>
    </row>
    <row r="65" ht="6" customHeight="1"/>
    <row r="67" ht="23.25" customHeight="1"/>
    <row r="68" ht="6" customHeight="1"/>
    <row r="70" ht="6" customHeight="1"/>
    <row r="71" ht="18" customHeight="1">
      <c r="B71" s="8" t="s">
        <v>224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6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48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">
      <c r="H2" s="57" t="s">
        <v>140</v>
      </c>
    </row>
    <row r="3" spans="8:14" ht="18" thickBot="1">
      <c r="H3" s="55"/>
      <c r="I3" s="50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63" t="s">
        <v>191</v>
      </c>
      <c r="I7" s="117" t="s">
        <v>192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75</v>
      </c>
      <c r="C8" s="129" t="s">
        <v>65</v>
      </c>
      <c r="D8" s="129" t="s">
        <v>74</v>
      </c>
      <c r="E8" s="129" t="s">
        <v>66</v>
      </c>
      <c r="F8" s="129" t="s">
        <v>67</v>
      </c>
      <c r="G8" s="129" t="s">
        <v>68</v>
      </c>
      <c r="H8" s="129" t="s">
        <v>69</v>
      </c>
      <c r="I8" s="129" t="s">
        <v>70</v>
      </c>
      <c r="J8" s="58" t="s">
        <v>32</v>
      </c>
      <c r="K8" s="71" t="s">
        <v>6</v>
      </c>
      <c r="L8" s="72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18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18</v>
      </c>
    </row>
    <row r="13" spans="1:14" ht="18" customHeight="1">
      <c r="A13" s="161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SUM(B68:I68)</f>
        <v>29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47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29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76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29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105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29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134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29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163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29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192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192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51"/>
      <c r="L40" s="151"/>
      <c r="M40" s="151"/>
      <c r="N40" s="147"/>
    </row>
    <row r="41" spans="1:14" ht="18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18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210</v>
      </c>
    </row>
    <row r="45" spans="1:14" ht="18" customHeight="1">
      <c r="A45" s="161" t="str">
        <f>+$A$13</f>
        <v>10, 5, 3,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29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239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29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268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18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286</v>
      </c>
    </row>
    <row r="59" spans="1:14" ht="18" customHeight="1">
      <c r="A59" s="161" t="str">
        <f>+$A$13</f>
        <v>10, 5, 3,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29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315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2:14" ht="13.5">
      <c r="B66" s="123" t="s">
        <v>159</v>
      </c>
      <c r="N66" s="55" t="s">
        <v>146</v>
      </c>
    </row>
    <row r="67" ht="12" thickBot="1">
      <c r="M67" s="58"/>
    </row>
    <row r="68" spans="1:9" ht="14.25" thickBot="1">
      <c r="A68" s="55" t="s">
        <v>144</v>
      </c>
      <c r="B68" s="119">
        <v>8</v>
      </c>
      <c r="C68" s="119">
        <f>B68-2</f>
        <v>6</v>
      </c>
      <c r="D68" s="119">
        <f aca="true" t="shared" si="0" ref="D68:I68">C68-1</f>
        <v>5</v>
      </c>
      <c r="E68" s="119">
        <f t="shared" si="0"/>
        <v>4</v>
      </c>
      <c r="F68" s="119">
        <f t="shared" si="0"/>
        <v>3</v>
      </c>
      <c r="G68" s="119">
        <f t="shared" si="0"/>
        <v>2</v>
      </c>
      <c r="H68" s="119">
        <f t="shared" si="0"/>
        <v>1</v>
      </c>
      <c r="I68" s="119">
        <f t="shared" si="0"/>
        <v>0</v>
      </c>
    </row>
    <row r="69" spans="1:14" ht="14.25" thickBot="1">
      <c r="A69" s="55" t="s">
        <v>143</v>
      </c>
      <c r="B69" s="118">
        <v>10</v>
      </c>
      <c r="C69" s="118">
        <v>5</v>
      </c>
      <c r="D69" s="118">
        <v>3</v>
      </c>
      <c r="E69" s="118">
        <v>0</v>
      </c>
      <c r="F69" t="s">
        <v>145</v>
      </c>
      <c r="G69" s="67"/>
      <c r="H69" s="67"/>
      <c r="I69" s="50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67"/>
      <c r="J70" s="50"/>
      <c r="K70" s="50"/>
      <c r="L70" s="50"/>
      <c r="M70" s="50"/>
      <c r="N70" s="50"/>
    </row>
    <row r="71" spans="1:14" ht="12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25390625" style="0" customWidth="1"/>
    <col min="10" max="10" width="0.12890625" style="0" customWidth="1"/>
    <col min="11" max="13" width="9.75390625" style="0" customWidth="1"/>
    <col min="14" max="14" width="6.75390625" style="0" customWidth="1"/>
    <col min="15" max="15" width="6.125" style="0" customWidth="1"/>
  </cols>
  <sheetData>
    <row r="1" spans="1:15" ht="22.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  <c r="O1" s="48"/>
    </row>
    <row r="2" ht="12">
      <c r="H2" s="57" t="s">
        <v>140</v>
      </c>
    </row>
    <row r="3" spans="8:15" ht="18" thickBot="1">
      <c r="H3" s="55"/>
      <c r="I3" s="50"/>
      <c r="K3" s="53" t="s">
        <v>64</v>
      </c>
      <c r="L3" s="48"/>
      <c r="M3" s="48"/>
      <c r="N3" s="48"/>
      <c r="O3" s="48"/>
    </row>
    <row r="4" spans="1:10" ht="18" thickBot="1">
      <c r="A4" s="116" t="s">
        <v>72</v>
      </c>
      <c r="B4" s="48"/>
      <c r="C4" s="48"/>
      <c r="E4" s="48"/>
      <c r="F4" s="48"/>
      <c r="G4" s="53" t="s">
        <v>125</v>
      </c>
      <c r="H4" s="48"/>
      <c r="I4" s="48"/>
      <c r="J4" s="48"/>
    </row>
    <row r="5" spans="8:13" ht="18" thickBot="1">
      <c r="H5" s="53" t="s">
        <v>47</v>
      </c>
      <c r="I5" s="57" t="s">
        <v>140</v>
      </c>
      <c r="J5" s="48"/>
      <c r="L5" s="62" t="s">
        <v>136</v>
      </c>
      <c r="M5" s="62"/>
    </row>
    <row r="6" spans="11:15" ht="15">
      <c r="K6" s="59"/>
      <c r="L6" s="70"/>
      <c r="M6" s="70"/>
      <c r="N6" s="111"/>
      <c r="O6" s="59"/>
    </row>
    <row r="7" spans="1:15" ht="14.25" thickBot="1">
      <c r="A7" s="54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58" t="s">
        <v>32</v>
      </c>
      <c r="I7" s="58" t="s">
        <v>32</v>
      </c>
      <c r="K7" s="110"/>
      <c r="L7" s="78"/>
      <c r="M7" s="78"/>
      <c r="N7" s="112" t="s">
        <v>39</v>
      </c>
      <c r="O7" s="114"/>
    </row>
    <row r="8" spans="1:15" ht="14.25" thickBot="1">
      <c r="A8" s="55" t="s">
        <v>162</v>
      </c>
      <c r="B8" s="129" t="s">
        <v>73</v>
      </c>
      <c r="C8" s="129" t="s">
        <v>74</v>
      </c>
      <c r="D8" s="129" t="s">
        <v>66</v>
      </c>
      <c r="E8" s="129" t="s">
        <v>67</v>
      </c>
      <c r="F8" s="129" t="s">
        <v>68</v>
      </c>
      <c r="G8" s="129" t="s">
        <v>69</v>
      </c>
      <c r="H8" s="58"/>
      <c r="I8" s="58"/>
      <c r="J8" s="58"/>
      <c r="K8" s="71" t="s">
        <v>6</v>
      </c>
      <c r="L8" s="72" t="s">
        <v>42</v>
      </c>
      <c r="M8" s="72" t="s">
        <v>43</v>
      </c>
      <c r="N8" s="113" t="s">
        <v>40</v>
      </c>
      <c r="O8" s="71" t="s">
        <v>33</v>
      </c>
    </row>
    <row r="9" spans="1:15" ht="19.5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8" t="str">
        <f>+L9</f>
        <v>Event:</v>
      </c>
      <c r="N9" s="149" t="str">
        <f>+L9</f>
        <v>Event:</v>
      </c>
      <c r="O9" s="73">
        <f>SUM(B69:G69)</f>
        <v>44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149"/>
      <c r="O10" s="73"/>
    </row>
    <row r="11" spans="1:15" ht="19.5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150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149" t="str">
        <f>+L12</f>
        <v>Total:</v>
      </c>
      <c r="O12" s="73">
        <f>O9</f>
        <v>44</v>
      </c>
    </row>
    <row r="13" spans="1:15" ht="19.5" customHeight="1">
      <c r="A13" s="161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149"/>
      <c r="O13" s="73"/>
    </row>
    <row r="14" spans="1:15" ht="19.5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151"/>
      <c r="O14" s="75"/>
    </row>
    <row r="15" spans="1:15" ht="19.5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148" t="str">
        <f>+L15</f>
        <v>Event:</v>
      </c>
      <c r="O15" s="73">
        <f>SUM(B68:G68)</f>
        <v>22</v>
      </c>
    </row>
    <row r="16" spans="1:15" ht="19.5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150"/>
      <c r="O16" s="74"/>
    </row>
    <row r="17" spans="1:15" ht="19.5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149" t="str">
        <f>+L17</f>
        <v>Total:</v>
      </c>
      <c r="O17" s="73">
        <f>O12+O15</f>
        <v>66</v>
      </c>
    </row>
    <row r="18" spans="1:15" ht="19.5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151"/>
      <c r="O18" s="75"/>
    </row>
    <row r="19" spans="1:15" ht="19.5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148" t="str">
        <f>+L19</f>
        <v>Event:</v>
      </c>
      <c r="O19" s="73">
        <f>+$O$15</f>
        <v>22</v>
      </c>
    </row>
    <row r="20" spans="1:15" ht="19.5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150"/>
      <c r="O20" s="74"/>
    </row>
    <row r="21" spans="1:15" ht="19.5" customHeight="1">
      <c r="A21" s="161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149" t="str">
        <f>+L21</f>
        <v>Total:</v>
      </c>
      <c r="O21" s="73">
        <f>O17+O19</f>
        <v>88</v>
      </c>
    </row>
    <row r="22" spans="1:15" ht="19.5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151"/>
      <c r="O22" s="75"/>
    </row>
    <row r="23" spans="1:15" ht="19.5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148" t="str">
        <f>+L23</f>
        <v>Event:</v>
      </c>
      <c r="O23" s="73">
        <f>+$O$15</f>
        <v>22</v>
      </c>
    </row>
    <row r="24" spans="1:15" ht="19.5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150"/>
      <c r="O24" s="74"/>
    </row>
    <row r="25" spans="1:15" ht="19.5" customHeight="1">
      <c r="A25" s="161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149" t="str">
        <f>+L25</f>
        <v>Total:</v>
      </c>
      <c r="O25" s="73">
        <f>O21+O23</f>
        <v>110</v>
      </c>
    </row>
    <row r="26" spans="1:15" ht="19.5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151"/>
      <c r="O26" s="75"/>
    </row>
    <row r="27" spans="1:15" ht="19.5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148" t="str">
        <f>+L27</f>
        <v>Event:</v>
      </c>
      <c r="O27" s="73">
        <f>+$O$15</f>
        <v>22</v>
      </c>
    </row>
    <row r="28" spans="1:15" ht="19.5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150"/>
      <c r="O28" s="74"/>
    </row>
    <row r="29" spans="1:15" ht="19.5" customHeight="1">
      <c r="A29" s="161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149" t="str">
        <f>+L29</f>
        <v>Total:</v>
      </c>
      <c r="O29" s="73">
        <f>O25+O27</f>
        <v>132</v>
      </c>
    </row>
    <row r="30" spans="1:15" ht="19.5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151"/>
      <c r="O30" s="75"/>
    </row>
    <row r="31" spans="1:15" ht="19.5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148" t="str">
        <f>+L31</f>
        <v>Event:</v>
      </c>
      <c r="O31" s="73">
        <f>+$O$15</f>
        <v>22</v>
      </c>
    </row>
    <row r="32" spans="1:15" ht="19.5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150"/>
      <c r="O32" s="74"/>
    </row>
    <row r="33" spans="1:15" ht="19.5" customHeight="1">
      <c r="A33" s="161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149" t="str">
        <f>+L33</f>
        <v>Total:</v>
      </c>
      <c r="O33" s="73">
        <f>O29+O31</f>
        <v>154</v>
      </c>
    </row>
    <row r="34" spans="1:15" ht="19.5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151"/>
      <c r="O34" s="75"/>
    </row>
    <row r="35" spans="1:15" ht="19.5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8" t="str">
        <f>+L35</f>
        <v>Event:</v>
      </c>
      <c r="O35" s="146">
        <f>+$O$15</f>
        <v>22</v>
      </c>
    </row>
    <row r="36" spans="1:15" ht="19.5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150"/>
      <c r="O36" s="74"/>
    </row>
    <row r="37" spans="1:15" ht="19.5" customHeight="1">
      <c r="A37" s="161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149" t="str">
        <f>+L37</f>
        <v>Total:</v>
      </c>
      <c r="O37" s="73">
        <f>O33+O35</f>
        <v>176</v>
      </c>
    </row>
    <row r="38" spans="1:15" ht="19.5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151"/>
      <c r="O38" s="75"/>
    </row>
    <row r="39" spans="1:15" ht="19.5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149" t="str">
        <f>+L39</f>
        <v>Total:</v>
      </c>
      <c r="O39" s="73">
        <f>O37</f>
        <v>176</v>
      </c>
    </row>
    <row r="40" spans="1:15" ht="19.5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9"/>
      <c r="O40" s="147"/>
    </row>
    <row r="41" spans="1:15" ht="19.5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148" t="str">
        <f>+L41</f>
        <v>Event:</v>
      </c>
      <c r="O41" s="73">
        <f>+$O$9</f>
        <v>44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149"/>
      <c r="O42" s="73"/>
    </row>
    <row r="43" spans="1:15" ht="19.5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150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149" t="str">
        <f>+L44</f>
        <v>Total:</v>
      </c>
      <c r="O44" s="73">
        <f>O37+O41</f>
        <v>220</v>
      </c>
    </row>
    <row r="45" spans="1:15" ht="19.5" customHeight="1">
      <c r="A45" s="161" t="str">
        <f>+$A$13</f>
        <v>Double points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149"/>
      <c r="O45" s="73"/>
    </row>
    <row r="46" spans="1:15" ht="19.5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151"/>
      <c r="O46" s="75"/>
    </row>
    <row r="47" spans="1:15" ht="19.5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148" t="str">
        <f>+L47</f>
        <v>Event:</v>
      </c>
      <c r="O47" s="73">
        <f>+$O$15</f>
        <v>22</v>
      </c>
    </row>
    <row r="48" spans="1:15" ht="19.5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150"/>
      <c r="O48" s="74"/>
    </row>
    <row r="49" spans="1:15" ht="19.5" customHeight="1">
      <c r="A49" s="161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149" t="str">
        <f>+L49</f>
        <v>Total:</v>
      </c>
      <c r="O49" s="73">
        <f>O44+O47</f>
        <v>242</v>
      </c>
    </row>
    <row r="50" spans="1:15" ht="19.5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151"/>
      <c r="O50" s="75"/>
    </row>
    <row r="51" spans="1:15" ht="19.5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148" t="str">
        <f>+L51</f>
        <v>Event:</v>
      </c>
      <c r="O51" s="73">
        <f>+$O$15</f>
        <v>22</v>
      </c>
    </row>
    <row r="52" spans="1:15" ht="19.5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150"/>
      <c r="O52" s="74"/>
    </row>
    <row r="53" spans="1:15" ht="19.5" customHeight="1">
      <c r="A53" s="161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149" t="str">
        <f>+L53</f>
        <v>Total:</v>
      </c>
      <c r="O53" s="73">
        <f>O49+O51</f>
        <v>264</v>
      </c>
    </row>
    <row r="54" spans="1:15" ht="19.5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151"/>
      <c r="O54" s="75"/>
    </row>
    <row r="55" spans="1:15" ht="19.5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148" t="str">
        <f>+L55</f>
        <v>Event:</v>
      </c>
      <c r="O55" s="73">
        <f>+$O$9</f>
        <v>44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149"/>
      <c r="O56" s="73"/>
    </row>
    <row r="57" spans="1:15" ht="19.5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150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149" t="str">
        <f>+L58</f>
        <v>Total:</v>
      </c>
      <c r="O58" s="73">
        <f>O53+O55</f>
        <v>308</v>
      </c>
    </row>
    <row r="59" spans="1:15" ht="19.5" customHeight="1">
      <c r="A59" s="161" t="str">
        <f>+$A$13</f>
        <v>Double points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149"/>
      <c r="O59" s="73"/>
    </row>
    <row r="60" spans="1:15" ht="19.5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151"/>
      <c r="O60" s="75"/>
    </row>
    <row r="61" spans="1:15" ht="19.5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148" t="str">
        <f>+L61</f>
        <v>Event:</v>
      </c>
      <c r="O61" s="73">
        <f>+$O$15</f>
        <v>22</v>
      </c>
    </row>
    <row r="62" spans="1:15" ht="19.5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150"/>
      <c r="O62" s="74"/>
    </row>
    <row r="63" spans="1:15" ht="19.5" customHeight="1">
      <c r="A63" s="161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149" t="str">
        <f>+L63</f>
        <v>Total:</v>
      </c>
      <c r="O63" s="73">
        <f>O58+O61</f>
        <v>330</v>
      </c>
    </row>
    <row r="64" spans="1:15" ht="19.5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151"/>
      <c r="O64" s="75"/>
    </row>
    <row r="66" spans="2:15" ht="13.5">
      <c r="B66" s="123" t="s">
        <v>163</v>
      </c>
      <c r="O66" s="55" t="s">
        <v>146</v>
      </c>
    </row>
    <row r="67" ht="12" thickBot="1">
      <c r="N67" s="58"/>
    </row>
    <row r="68" spans="1:8" ht="14.25" thickBot="1">
      <c r="A68" s="55" t="s">
        <v>144</v>
      </c>
      <c r="B68" s="119">
        <v>7</v>
      </c>
      <c r="C68" s="119">
        <v>5</v>
      </c>
      <c r="D68" s="119">
        <v>4</v>
      </c>
      <c r="E68" s="119">
        <v>3</v>
      </c>
      <c r="F68" s="119">
        <v>2</v>
      </c>
      <c r="G68" s="119">
        <v>1</v>
      </c>
      <c r="H68" s="67"/>
    </row>
    <row r="69" spans="1:15" ht="14.25" thickBot="1">
      <c r="A69" s="55" t="s">
        <v>143</v>
      </c>
      <c r="B69" s="118">
        <f aca="true" t="shared" si="0" ref="B69:G69">2*B68</f>
        <v>14</v>
      </c>
      <c r="C69" s="118">
        <f t="shared" si="0"/>
        <v>10</v>
      </c>
      <c r="D69" s="118">
        <f t="shared" si="0"/>
        <v>8</v>
      </c>
      <c r="E69" s="118">
        <f t="shared" si="0"/>
        <v>6</v>
      </c>
      <c r="F69" s="118">
        <f t="shared" si="0"/>
        <v>4</v>
      </c>
      <c r="G69" s="118">
        <f t="shared" si="0"/>
        <v>2</v>
      </c>
      <c r="H69" s="67"/>
      <c r="I69" s="48"/>
      <c r="J69" s="48"/>
      <c r="K69" s="48"/>
      <c r="L69" s="48"/>
      <c r="M69" s="48"/>
      <c r="N69" s="48"/>
      <c r="O69" s="48"/>
    </row>
    <row r="70" spans="1:15" ht="12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25390625" style="0" customWidth="1"/>
    <col min="11" max="13" width="9.75390625" style="0" customWidth="1"/>
    <col min="14" max="14" width="6.75390625" style="0" customWidth="1"/>
    <col min="15" max="15" width="7.125" style="0" customWidth="1"/>
  </cols>
  <sheetData>
    <row r="1" spans="1:15" ht="22.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  <c r="O1" s="48"/>
    </row>
    <row r="2" ht="12">
      <c r="H2" s="57" t="s">
        <v>140</v>
      </c>
    </row>
    <row r="3" spans="8:15" ht="18" thickBot="1">
      <c r="H3" s="55"/>
      <c r="I3" s="50"/>
      <c r="K3" s="53" t="s">
        <v>64</v>
      </c>
      <c r="L3" s="48"/>
      <c r="M3" s="48"/>
      <c r="N3" s="48"/>
      <c r="O3" s="48"/>
    </row>
    <row r="4" spans="1:10" ht="18" thickBot="1">
      <c r="A4" s="116" t="s">
        <v>72</v>
      </c>
      <c r="B4" s="48"/>
      <c r="C4" s="48"/>
      <c r="E4" s="48"/>
      <c r="F4" s="48"/>
      <c r="G4" s="53" t="s">
        <v>125</v>
      </c>
      <c r="H4" s="48"/>
      <c r="I4" s="48"/>
      <c r="J4" s="164" t="s">
        <v>47</v>
      </c>
    </row>
    <row r="5" spans="8:13" ht="18" thickBot="1">
      <c r="H5" s="53"/>
      <c r="I5" s="57"/>
      <c r="J5" s="67" t="s">
        <v>140</v>
      </c>
      <c r="L5" s="62" t="s">
        <v>136</v>
      </c>
      <c r="M5" s="62"/>
    </row>
    <row r="6" spans="11:15" ht="15">
      <c r="K6" s="59"/>
      <c r="L6" s="70"/>
      <c r="M6" s="70"/>
      <c r="N6" s="111"/>
      <c r="O6" s="59"/>
    </row>
    <row r="7" spans="1:15" ht="14.25" thickBot="1">
      <c r="A7" s="54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58" t="s">
        <v>191</v>
      </c>
      <c r="I7" s="58" t="s">
        <v>192</v>
      </c>
      <c r="J7" s="58" t="s">
        <v>208</v>
      </c>
      <c r="K7" s="110"/>
      <c r="L7" s="78"/>
      <c r="M7" s="78"/>
      <c r="N7" s="112" t="s">
        <v>39</v>
      </c>
      <c r="O7" s="114"/>
    </row>
    <row r="8" spans="1:15" ht="14.25" thickBot="1">
      <c r="A8" s="55" t="s">
        <v>162</v>
      </c>
      <c r="B8" s="129" t="s">
        <v>209</v>
      </c>
      <c r="C8" s="129" t="s">
        <v>75</v>
      </c>
      <c r="D8" s="129" t="s">
        <v>73</v>
      </c>
      <c r="E8" s="129" t="s">
        <v>65</v>
      </c>
      <c r="F8" s="129" t="s">
        <v>74</v>
      </c>
      <c r="G8" s="129" t="s">
        <v>66</v>
      </c>
      <c r="H8" s="58" t="s">
        <v>67</v>
      </c>
      <c r="I8" s="58" t="s">
        <v>68</v>
      </c>
      <c r="J8" s="58" t="s">
        <v>69</v>
      </c>
      <c r="K8" s="71" t="s">
        <v>6</v>
      </c>
      <c r="L8" s="72" t="s">
        <v>42</v>
      </c>
      <c r="M8" s="72" t="s">
        <v>43</v>
      </c>
      <c r="N8" s="113" t="s">
        <v>40</v>
      </c>
      <c r="O8" s="71" t="s">
        <v>33</v>
      </c>
    </row>
    <row r="9" spans="1:15" ht="19.5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">
        <v>137</v>
      </c>
      <c r="M9" s="148" t="s">
        <v>137</v>
      </c>
      <c r="N9" s="149" t="s">
        <v>137</v>
      </c>
      <c r="O9" s="73">
        <v>80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149"/>
      <c r="O10" s="73"/>
    </row>
    <row r="11" spans="1:15" ht="19.5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150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">
        <v>138</v>
      </c>
      <c r="M12" s="149" t="s">
        <v>138</v>
      </c>
      <c r="N12" s="149" t="s">
        <v>138</v>
      </c>
      <c r="O12" s="73">
        <v>80</v>
      </c>
    </row>
    <row r="13" spans="1:15" ht="19.5" customHeight="1">
      <c r="A13" s="161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149"/>
      <c r="O13" s="73"/>
    </row>
    <row r="14" spans="1:15" ht="19.5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151"/>
      <c r="O14" s="75"/>
    </row>
    <row r="15" spans="1:15" ht="19.5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">
        <v>137</v>
      </c>
      <c r="L15" s="148" t="s">
        <v>137</v>
      </c>
      <c r="M15" s="148" t="s">
        <v>137</v>
      </c>
      <c r="N15" s="148" t="s">
        <v>137</v>
      </c>
      <c r="O15" s="73">
        <v>46</v>
      </c>
    </row>
    <row r="16" spans="1:15" ht="19.5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150"/>
      <c r="O16" s="74"/>
    </row>
    <row r="17" spans="1:15" ht="19.5" customHeight="1">
      <c r="A17" s="161" t="s">
        <v>113</v>
      </c>
      <c r="B17" s="66"/>
      <c r="C17" s="66"/>
      <c r="D17" s="66"/>
      <c r="E17" s="66"/>
      <c r="F17" s="66"/>
      <c r="G17" s="66"/>
      <c r="H17" s="66"/>
      <c r="I17" s="66"/>
      <c r="J17" s="66"/>
      <c r="K17" s="149" t="s">
        <v>138</v>
      </c>
      <c r="L17" s="149" t="s">
        <v>138</v>
      </c>
      <c r="M17" s="149" t="s">
        <v>138</v>
      </c>
      <c r="N17" s="149" t="s">
        <v>138</v>
      </c>
      <c r="O17" s="73">
        <v>126</v>
      </c>
    </row>
    <row r="18" spans="1:15" ht="19.5" customHeight="1" thickBot="1">
      <c r="A18" s="162" t="s">
        <v>148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151"/>
      <c r="O18" s="75"/>
    </row>
    <row r="19" spans="1:15" ht="19.5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">
        <v>137</v>
      </c>
      <c r="L19" s="148" t="s">
        <v>137</v>
      </c>
      <c r="M19" s="148" t="s">
        <v>137</v>
      </c>
      <c r="N19" s="148" t="s">
        <v>137</v>
      </c>
      <c r="O19" s="73">
        <v>46</v>
      </c>
    </row>
    <row r="20" spans="1:15" ht="19.5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150"/>
      <c r="O20" s="74"/>
    </row>
    <row r="21" spans="1:15" ht="19.5" customHeight="1">
      <c r="A21" s="161" t="s">
        <v>113</v>
      </c>
      <c r="B21" s="66"/>
      <c r="C21" s="66"/>
      <c r="D21" s="66"/>
      <c r="E21" s="66"/>
      <c r="F21" s="66"/>
      <c r="G21" s="66"/>
      <c r="H21" s="66"/>
      <c r="I21" s="66"/>
      <c r="J21" s="66"/>
      <c r="K21" s="149" t="s">
        <v>138</v>
      </c>
      <c r="L21" s="149" t="s">
        <v>138</v>
      </c>
      <c r="M21" s="149" t="s">
        <v>138</v>
      </c>
      <c r="N21" s="149" t="s">
        <v>138</v>
      </c>
      <c r="O21" s="73">
        <v>172</v>
      </c>
    </row>
    <row r="22" spans="1:15" ht="19.5" customHeight="1" thickBot="1">
      <c r="A22" s="162" t="s">
        <v>148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151"/>
      <c r="O22" s="75"/>
    </row>
    <row r="23" spans="1:15" ht="19.5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">
        <v>137</v>
      </c>
      <c r="L23" s="148" t="s">
        <v>137</v>
      </c>
      <c r="M23" s="148" t="s">
        <v>137</v>
      </c>
      <c r="N23" s="148" t="s">
        <v>137</v>
      </c>
      <c r="O23" s="73">
        <v>46</v>
      </c>
    </row>
    <row r="24" spans="1:15" ht="19.5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150"/>
      <c r="O24" s="74"/>
    </row>
    <row r="25" spans="1:15" ht="19.5" customHeight="1">
      <c r="A25" s="161" t="s">
        <v>113</v>
      </c>
      <c r="B25" s="66"/>
      <c r="C25" s="66"/>
      <c r="D25" s="66"/>
      <c r="E25" s="66"/>
      <c r="F25" s="66"/>
      <c r="G25" s="66"/>
      <c r="H25" s="66"/>
      <c r="I25" s="66"/>
      <c r="J25" s="66"/>
      <c r="K25" s="149" t="s">
        <v>138</v>
      </c>
      <c r="L25" s="149" t="s">
        <v>138</v>
      </c>
      <c r="M25" s="149" t="s">
        <v>138</v>
      </c>
      <c r="N25" s="149" t="s">
        <v>138</v>
      </c>
      <c r="O25" s="73">
        <v>218</v>
      </c>
    </row>
    <row r="26" spans="1:15" ht="19.5" customHeight="1" thickBot="1">
      <c r="A26" s="162" t="s">
        <v>148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151"/>
      <c r="O26" s="75"/>
    </row>
    <row r="27" spans="1:15" ht="19.5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">
        <v>137</v>
      </c>
      <c r="L27" s="148" t="s">
        <v>137</v>
      </c>
      <c r="M27" s="148" t="s">
        <v>137</v>
      </c>
      <c r="N27" s="148" t="s">
        <v>137</v>
      </c>
      <c r="O27" s="73">
        <v>46</v>
      </c>
    </row>
    <row r="28" spans="1:15" ht="19.5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150"/>
      <c r="O28" s="74"/>
    </row>
    <row r="29" spans="1:15" ht="19.5" customHeight="1">
      <c r="A29" s="161" t="s">
        <v>113</v>
      </c>
      <c r="B29" s="66"/>
      <c r="C29" s="66"/>
      <c r="D29" s="66"/>
      <c r="E29" s="66"/>
      <c r="F29" s="66"/>
      <c r="G29" s="66"/>
      <c r="H29" s="66"/>
      <c r="I29" s="66"/>
      <c r="J29" s="66"/>
      <c r="K29" s="149" t="s">
        <v>138</v>
      </c>
      <c r="L29" s="149" t="s">
        <v>138</v>
      </c>
      <c r="M29" s="149" t="s">
        <v>138</v>
      </c>
      <c r="N29" s="149" t="s">
        <v>138</v>
      </c>
      <c r="O29" s="73">
        <v>264</v>
      </c>
    </row>
    <row r="30" spans="1:15" ht="19.5" customHeight="1" thickBot="1">
      <c r="A30" s="162" t="s">
        <v>148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151"/>
      <c r="O30" s="75"/>
    </row>
    <row r="31" spans="1:15" ht="19.5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">
        <v>137</v>
      </c>
      <c r="L31" s="148" t="s">
        <v>137</v>
      </c>
      <c r="M31" s="148" t="s">
        <v>137</v>
      </c>
      <c r="N31" s="148" t="s">
        <v>137</v>
      </c>
      <c r="O31" s="73">
        <v>46</v>
      </c>
    </row>
    <row r="32" spans="1:15" ht="19.5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150"/>
      <c r="O32" s="74"/>
    </row>
    <row r="33" spans="1:15" ht="19.5" customHeight="1">
      <c r="A33" s="161" t="s">
        <v>113</v>
      </c>
      <c r="B33" s="66"/>
      <c r="C33" s="66"/>
      <c r="D33" s="66"/>
      <c r="E33" s="66"/>
      <c r="F33" s="66"/>
      <c r="G33" s="66"/>
      <c r="H33" s="66"/>
      <c r="I33" s="66"/>
      <c r="J33" s="66"/>
      <c r="K33" s="149" t="s">
        <v>138</v>
      </c>
      <c r="L33" s="149" t="s">
        <v>138</v>
      </c>
      <c r="M33" s="149" t="s">
        <v>138</v>
      </c>
      <c r="N33" s="149" t="s">
        <v>138</v>
      </c>
      <c r="O33" s="73">
        <v>310</v>
      </c>
    </row>
    <row r="34" spans="1:15" ht="19.5" customHeight="1" thickBot="1">
      <c r="A34" s="162" t="s">
        <v>148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151"/>
      <c r="O34" s="75"/>
    </row>
    <row r="35" spans="1:15" ht="19.5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">
        <v>137</v>
      </c>
      <c r="L35" s="148" t="s">
        <v>137</v>
      </c>
      <c r="M35" s="148" t="s">
        <v>137</v>
      </c>
      <c r="N35" s="148" t="s">
        <v>137</v>
      </c>
      <c r="O35" s="146">
        <v>46</v>
      </c>
    </row>
    <row r="36" spans="1:15" ht="19.5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150"/>
      <c r="O36" s="74"/>
    </row>
    <row r="37" spans="1:15" ht="19.5" customHeight="1">
      <c r="A37" s="161" t="s">
        <v>113</v>
      </c>
      <c r="B37" s="66"/>
      <c r="C37" s="66"/>
      <c r="D37" s="66"/>
      <c r="E37" s="66"/>
      <c r="F37" s="66"/>
      <c r="G37" s="66"/>
      <c r="H37" s="66"/>
      <c r="I37" s="66"/>
      <c r="J37" s="66"/>
      <c r="K37" s="149" t="s">
        <v>138</v>
      </c>
      <c r="L37" s="149" t="s">
        <v>138</v>
      </c>
      <c r="M37" s="149" t="s">
        <v>138</v>
      </c>
      <c r="N37" s="149" t="s">
        <v>138</v>
      </c>
      <c r="O37" s="73">
        <v>356</v>
      </c>
    </row>
    <row r="38" spans="1:15" ht="19.5" customHeight="1" thickBot="1">
      <c r="A38" s="162" t="s">
        <v>148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151"/>
      <c r="O38" s="75"/>
    </row>
    <row r="39" spans="1:15" ht="19.5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">
        <v>138</v>
      </c>
      <c r="L39" s="149" t="s">
        <v>138</v>
      </c>
      <c r="M39" s="149" t="s">
        <v>138</v>
      </c>
      <c r="N39" s="149" t="s">
        <v>138</v>
      </c>
      <c r="O39" s="73">
        <v>356</v>
      </c>
    </row>
    <row r="40" spans="1:15" ht="19.5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9"/>
      <c r="O40" s="147"/>
    </row>
    <row r="41" spans="1:15" ht="19.5" customHeight="1">
      <c r="A41" s="160" t="s">
        <v>147</v>
      </c>
      <c r="B41" s="65"/>
      <c r="C41" s="65"/>
      <c r="D41" s="65"/>
      <c r="E41" s="65"/>
      <c r="F41" s="65"/>
      <c r="G41" s="65"/>
      <c r="H41" s="65"/>
      <c r="I41" s="65"/>
      <c r="J41" s="65"/>
      <c r="K41" s="148" t="s">
        <v>137</v>
      </c>
      <c r="L41" s="148" t="s">
        <v>137</v>
      </c>
      <c r="M41" s="148" t="s">
        <v>137</v>
      </c>
      <c r="N41" s="148" t="s">
        <v>137</v>
      </c>
      <c r="O41" s="73">
        <v>80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149"/>
      <c r="O42" s="73"/>
    </row>
    <row r="43" spans="1:15" ht="19.5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150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">
        <v>138</v>
      </c>
      <c r="L44" s="149" t="s">
        <v>138</v>
      </c>
      <c r="M44" s="149" t="s">
        <v>138</v>
      </c>
      <c r="N44" s="149" t="s">
        <v>138</v>
      </c>
      <c r="O44" s="73">
        <v>436</v>
      </c>
    </row>
    <row r="45" spans="1:15" ht="19.5" customHeight="1">
      <c r="A45" s="161" t="s">
        <v>112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149"/>
      <c r="O45" s="73"/>
    </row>
    <row r="46" spans="1:15" ht="19.5" customHeight="1" thickBot="1">
      <c r="A46" s="162" t="s">
        <v>148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151"/>
      <c r="O46" s="75"/>
    </row>
    <row r="47" spans="1:15" ht="19.5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">
        <v>137</v>
      </c>
      <c r="L47" s="148" t="s">
        <v>137</v>
      </c>
      <c r="M47" s="148" t="s">
        <v>137</v>
      </c>
      <c r="N47" s="148" t="s">
        <v>137</v>
      </c>
      <c r="O47" s="73">
        <v>46</v>
      </c>
    </row>
    <row r="48" spans="1:15" ht="19.5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150"/>
      <c r="O48" s="74"/>
    </row>
    <row r="49" spans="1:15" ht="19.5" customHeight="1">
      <c r="A49" s="161" t="s">
        <v>113</v>
      </c>
      <c r="B49" s="66"/>
      <c r="C49" s="66"/>
      <c r="D49" s="66"/>
      <c r="E49" s="66"/>
      <c r="F49" s="66"/>
      <c r="G49" s="66"/>
      <c r="H49" s="66"/>
      <c r="I49" s="66"/>
      <c r="J49" s="66"/>
      <c r="K49" s="149" t="s">
        <v>138</v>
      </c>
      <c r="L49" s="149" t="s">
        <v>138</v>
      </c>
      <c r="M49" s="149" t="s">
        <v>138</v>
      </c>
      <c r="N49" s="149" t="s">
        <v>138</v>
      </c>
      <c r="O49" s="73">
        <v>482</v>
      </c>
    </row>
    <row r="50" spans="1:15" ht="19.5" customHeight="1" thickBot="1">
      <c r="A50" s="162" t="s">
        <v>148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151"/>
      <c r="O50" s="75"/>
    </row>
    <row r="51" spans="1:15" ht="19.5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">
        <v>137</v>
      </c>
      <c r="L51" s="148" t="s">
        <v>137</v>
      </c>
      <c r="M51" s="148" t="s">
        <v>137</v>
      </c>
      <c r="N51" s="148" t="s">
        <v>137</v>
      </c>
      <c r="O51" s="73">
        <v>46</v>
      </c>
    </row>
    <row r="52" spans="1:15" ht="19.5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150"/>
      <c r="O52" s="74"/>
    </row>
    <row r="53" spans="1:15" ht="19.5" customHeight="1">
      <c r="A53" s="161" t="s">
        <v>113</v>
      </c>
      <c r="B53" s="66"/>
      <c r="C53" s="66"/>
      <c r="D53" s="66"/>
      <c r="E53" s="66"/>
      <c r="F53" s="66"/>
      <c r="G53" s="66"/>
      <c r="H53" s="66"/>
      <c r="I53" s="66"/>
      <c r="J53" s="66"/>
      <c r="K53" s="149" t="s">
        <v>138</v>
      </c>
      <c r="L53" s="149" t="s">
        <v>138</v>
      </c>
      <c r="M53" s="149" t="s">
        <v>138</v>
      </c>
      <c r="N53" s="149" t="s">
        <v>138</v>
      </c>
      <c r="O53" s="73">
        <v>528</v>
      </c>
    </row>
    <row r="54" spans="1:15" ht="19.5" customHeight="1" thickBot="1">
      <c r="A54" s="162" t="s">
        <v>148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151"/>
      <c r="O54" s="75"/>
    </row>
    <row r="55" spans="1:15" ht="19.5" customHeight="1">
      <c r="A55" s="160" t="s">
        <v>147</v>
      </c>
      <c r="B55" s="65"/>
      <c r="C55" s="65"/>
      <c r="D55" s="65"/>
      <c r="E55" s="65"/>
      <c r="F55" s="65"/>
      <c r="G55" s="65"/>
      <c r="H55" s="65"/>
      <c r="I55" s="65"/>
      <c r="J55" s="65"/>
      <c r="K55" s="148" t="s">
        <v>137</v>
      </c>
      <c r="L55" s="148" t="s">
        <v>137</v>
      </c>
      <c r="M55" s="148" t="s">
        <v>137</v>
      </c>
      <c r="N55" s="148" t="s">
        <v>137</v>
      </c>
      <c r="O55" s="73">
        <v>80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149"/>
      <c r="O56" s="73"/>
    </row>
    <row r="57" spans="1:15" ht="19.5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150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">
        <v>138</v>
      </c>
      <c r="L58" s="149" t="s">
        <v>138</v>
      </c>
      <c r="M58" s="149" t="s">
        <v>138</v>
      </c>
      <c r="N58" s="149" t="s">
        <v>138</v>
      </c>
      <c r="O58" s="73">
        <v>608</v>
      </c>
    </row>
    <row r="59" spans="1:15" ht="19.5" customHeight="1">
      <c r="A59" s="161" t="s">
        <v>112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149"/>
      <c r="O59" s="73"/>
    </row>
    <row r="60" spans="1:15" ht="19.5" customHeight="1" thickBot="1">
      <c r="A60" s="162" t="s">
        <v>148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151"/>
      <c r="O60" s="75"/>
    </row>
    <row r="61" spans="1:15" ht="19.5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">
        <v>137</v>
      </c>
      <c r="L61" s="148" t="s">
        <v>137</v>
      </c>
      <c r="M61" s="148" t="s">
        <v>137</v>
      </c>
      <c r="N61" s="148" t="s">
        <v>137</v>
      </c>
      <c r="O61" s="73">
        <v>46</v>
      </c>
    </row>
    <row r="62" spans="1:15" ht="19.5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150"/>
      <c r="O62" s="74"/>
    </row>
    <row r="63" spans="1:15" ht="19.5" customHeight="1">
      <c r="A63" s="161" t="s">
        <v>113</v>
      </c>
      <c r="B63" s="66"/>
      <c r="C63" s="66"/>
      <c r="D63" s="66"/>
      <c r="E63" s="66"/>
      <c r="F63" s="66"/>
      <c r="G63" s="66"/>
      <c r="H63" s="66"/>
      <c r="I63" s="66"/>
      <c r="J63" s="66"/>
      <c r="K63" s="149" t="s">
        <v>138</v>
      </c>
      <c r="L63" s="149" t="s">
        <v>138</v>
      </c>
      <c r="M63" s="149" t="s">
        <v>138</v>
      </c>
      <c r="N63" s="149" t="s">
        <v>138</v>
      </c>
      <c r="O63" s="73">
        <v>654</v>
      </c>
    </row>
    <row r="64" spans="1:15" ht="19.5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151"/>
      <c r="O64" s="75"/>
    </row>
    <row r="66" spans="2:15" ht="13.5">
      <c r="B66" s="123" t="s">
        <v>210</v>
      </c>
      <c r="O66" s="55" t="s">
        <v>146</v>
      </c>
    </row>
    <row r="67" ht="12" thickBot="1">
      <c r="N67" s="58"/>
    </row>
    <row r="68" spans="1:10" ht="14.25" thickBot="1">
      <c r="A68" s="55" t="s">
        <v>144</v>
      </c>
      <c r="B68" s="119">
        <v>10</v>
      </c>
      <c r="C68" s="119">
        <v>8</v>
      </c>
      <c r="D68" s="119">
        <v>7</v>
      </c>
      <c r="E68" s="119">
        <v>6</v>
      </c>
      <c r="F68" s="119">
        <v>5</v>
      </c>
      <c r="G68" s="119">
        <v>4</v>
      </c>
      <c r="H68" s="119">
        <v>3</v>
      </c>
      <c r="I68" s="119">
        <v>2</v>
      </c>
      <c r="J68" s="119">
        <v>1</v>
      </c>
    </row>
    <row r="69" spans="1:15" ht="14.25" thickBot="1">
      <c r="A69" s="55" t="s">
        <v>143</v>
      </c>
      <c r="B69" s="118">
        <v>20</v>
      </c>
      <c r="C69" s="118">
        <v>16</v>
      </c>
      <c r="D69" s="118">
        <v>14</v>
      </c>
      <c r="E69" s="118">
        <v>12</v>
      </c>
      <c r="F69" s="118">
        <v>10</v>
      </c>
      <c r="G69" s="118">
        <v>8</v>
      </c>
      <c r="H69" s="163" t="s">
        <v>145</v>
      </c>
      <c r="I69" s="50"/>
      <c r="J69" s="50"/>
      <c r="K69" s="48"/>
      <c r="L69" s="48"/>
      <c r="M69" s="48"/>
      <c r="N69" s="48"/>
      <c r="O69" s="48"/>
    </row>
    <row r="70" spans="1:15" ht="12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75390625" style="0" customWidth="1"/>
    <col min="3" max="12" width="20.875" style="0" customWidth="1"/>
    <col min="13" max="13" width="6.75390625" style="0" customWidth="1"/>
    <col min="14" max="14" width="7.125" style="0" customWidth="1"/>
  </cols>
  <sheetData>
    <row r="1" spans="1:12" ht="22.5" thickBot="1">
      <c r="A1" s="136"/>
      <c r="B1" s="136"/>
      <c r="C1" s="120"/>
      <c r="D1" s="121" t="s">
        <v>57</v>
      </c>
      <c r="G1" s="122" t="s">
        <v>139</v>
      </c>
      <c r="J1" s="53" t="s">
        <v>41</v>
      </c>
      <c r="K1" s="48"/>
      <c r="L1" s="48"/>
    </row>
    <row r="2" ht="12">
      <c r="G2" s="57" t="s">
        <v>140</v>
      </c>
    </row>
    <row r="3" spans="7:12" ht="18" thickBot="1">
      <c r="G3" s="55"/>
      <c r="H3" s="50"/>
      <c r="J3" s="53" t="s">
        <v>64</v>
      </c>
      <c r="K3" s="48"/>
      <c r="L3" s="48"/>
    </row>
    <row r="4" spans="1:9" ht="18" thickBot="1">
      <c r="A4" s="116" t="s">
        <v>158</v>
      </c>
      <c r="B4" s="116"/>
      <c r="C4" s="48"/>
      <c r="D4" s="48"/>
      <c r="E4" s="48"/>
      <c r="F4" s="53" t="s">
        <v>125</v>
      </c>
      <c r="G4" s="48"/>
      <c r="H4" s="48"/>
      <c r="I4" s="53" t="s">
        <v>47</v>
      </c>
    </row>
    <row r="5" ht="12">
      <c r="I5" s="57" t="s">
        <v>140</v>
      </c>
    </row>
    <row r="7" spans="1:12" ht="13.5">
      <c r="A7" s="54" t="s">
        <v>134</v>
      </c>
      <c r="B7" s="54"/>
      <c r="C7" s="63" t="s">
        <v>32</v>
      </c>
      <c r="D7" s="117" t="str">
        <f aca="true" t="shared" si="0" ref="D7:L7">C7</f>
        <v>Exhibition</v>
      </c>
      <c r="E7" s="117" t="str">
        <f t="shared" si="0"/>
        <v>Exhibition</v>
      </c>
      <c r="F7" s="117" t="str">
        <f>E7</f>
        <v>Exhibition</v>
      </c>
      <c r="G7" s="117" t="str">
        <f t="shared" si="0"/>
        <v>Exhibition</v>
      </c>
      <c r="H7" s="117" t="str">
        <f t="shared" si="0"/>
        <v>Exhibition</v>
      </c>
      <c r="I7" s="117" t="str">
        <f t="shared" si="0"/>
        <v>Exhibition</v>
      </c>
      <c r="J7" s="117" t="str">
        <f t="shared" si="0"/>
        <v>Exhibition</v>
      </c>
      <c r="K7" s="117" t="str">
        <f t="shared" si="0"/>
        <v>Exhibition</v>
      </c>
      <c r="L7" s="117" t="str">
        <f t="shared" si="0"/>
        <v>Exhibition</v>
      </c>
    </row>
    <row r="8" spans="1:12" ht="6.75" customHeight="1" thickBot="1">
      <c r="A8" s="55"/>
      <c r="B8" s="55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27.75" customHeight="1">
      <c r="A9" s="154"/>
      <c r="B9" s="157" t="s">
        <v>149</v>
      </c>
      <c r="C9" s="144"/>
      <c r="D9" s="65"/>
      <c r="E9" s="65"/>
      <c r="F9" s="65"/>
      <c r="G9" s="65"/>
      <c r="H9" s="65"/>
      <c r="I9" s="65"/>
      <c r="J9" s="65"/>
      <c r="K9" s="65"/>
      <c r="L9" s="65"/>
    </row>
    <row r="10" spans="1:12" ht="27.75" customHeight="1">
      <c r="A10" s="155" t="s">
        <v>79</v>
      </c>
      <c r="B10" s="158" t="s">
        <v>113</v>
      </c>
      <c r="C10" s="145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7.75" customHeight="1" thickBot="1">
      <c r="A11" s="156"/>
      <c r="B11" s="159" t="s">
        <v>148</v>
      </c>
      <c r="C11" s="152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7.75" customHeight="1">
      <c r="A12" s="154"/>
      <c r="B12" s="157" t="str">
        <f>$B$9</f>
        <v>Name: 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7.75" customHeight="1">
      <c r="A13" s="155" t="s">
        <v>94</v>
      </c>
      <c r="B13" s="158" t="str">
        <f>$B$10</f>
        <v> Team: 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27.75" customHeight="1" thickBot="1">
      <c r="A14" s="156"/>
      <c r="B14" s="159" t="str">
        <f>$B$11</f>
        <v>Time: 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27.75" customHeight="1">
      <c r="A15" s="154"/>
      <c r="B15" s="157" t="str">
        <f>$B$9</f>
        <v>Name: 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27.75" customHeight="1">
      <c r="A16" s="155" t="s">
        <v>77</v>
      </c>
      <c r="B16" s="158" t="str">
        <f>$B$10</f>
        <v> Team: 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27.75" customHeight="1" thickBot="1">
      <c r="A17" s="156"/>
      <c r="B17" s="159" t="str">
        <f>$B$11</f>
        <v>Time: 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27.75" customHeight="1">
      <c r="A18" s="154"/>
      <c r="B18" s="157" t="str">
        <f>$B$9</f>
        <v>Name: 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7.75" customHeight="1">
      <c r="A19" s="155" t="s">
        <v>76</v>
      </c>
      <c r="B19" s="158" t="str">
        <f>$B$10</f>
        <v> Team: 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27.75" customHeight="1" thickBot="1">
      <c r="A20" s="156"/>
      <c r="B20" s="159" t="str">
        <f>$B$11</f>
        <v>Time: 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.75" customHeight="1">
      <c r="A21" s="154"/>
      <c r="B21" s="157" t="str">
        <f>$B$9</f>
        <v>Name: 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27.75" customHeight="1">
      <c r="A22" s="155" t="s">
        <v>80</v>
      </c>
      <c r="B22" s="158" t="str">
        <f>$B$10</f>
        <v> Team: 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7.75" customHeight="1" thickBot="1">
      <c r="A23" s="156"/>
      <c r="B23" s="159" t="str">
        <f>$B$11</f>
        <v>Time: 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154"/>
      <c r="B24" s="157" t="str">
        <f>$B$9</f>
        <v>Name: 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.75" customHeight="1">
      <c r="A25" s="155" t="s">
        <v>108</v>
      </c>
      <c r="B25" s="158" t="str">
        <f>$B$10</f>
        <v> Team: 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27.75" customHeight="1" thickBot="1">
      <c r="A26" s="156"/>
      <c r="B26" s="159" t="str">
        <f>$B$11</f>
        <v>Time: 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27.75" customHeight="1">
      <c r="A27" s="154"/>
      <c r="B27" s="157" t="str">
        <f>$B$9</f>
        <v>Name: 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7.75" customHeight="1">
      <c r="A28" s="155" t="s">
        <v>82</v>
      </c>
      <c r="B28" s="158" t="str">
        <f>$B$10</f>
        <v> Team: 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.75" customHeight="1" thickBot="1">
      <c r="A29" s="156"/>
      <c r="B29" s="159" t="str">
        <f>$B$11</f>
        <v>Time: 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7.75" customHeight="1">
      <c r="A30" s="154"/>
      <c r="B30" s="157" t="str">
        <f>$B$9</f>
        <v>Name: 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27.75" customHeight="1">
      <c r="A31" s="155" t="s">
        <v>83</v>
      </c>
      <c r="B31" s="158" t="str">
        <f>$B$10</f>
        <v> Team: 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7.75" customHeight="1" thickBot="1">
      <c r="A32" s="156"/>
      <c r="B32" s="159" t="str">
        <f>$B$11</f>
        <v>Time: 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7.75" customHeight="1">
      <c r="A33" s="154"/>
      <c r="B33" s="157" t="str">
        <f>$B$9</f>
        <v>Name: 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27.75" customHeight="1">
      <c r="A34" s="155" t="s">
        <v>206</v>
      </c>
      <c r="B34" s="158" t="str">
        <f>$B$10</f>
        <v> Team: 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27.75" customHeight="1" thickBot="1">
      <c r="A35" s="156"/>
      <c r="B35" s="159" t="s">
        <v>58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24.75" customHeight="1">
      <c r="A36" s="153"/>
      <c r="B36" s="69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8" spans="1:10" ht="13.5">
      <c r="A38" s="64" t="s">
        <v>44</v>
      </c>
      <c r="J38" s="64" t="s">
        <v>146</v>
      </c>
    </row>
    <row r="39" spans="1:13" ht="13.5">
      <c r="A39" s="64" t="s">
        <v>157</v>
      </c>
      <c r="M39" s="58"/>
    </row>
    <row r="40" spans="1:13" ht="13.5">
      <c r="A40" s="64" t="s">
        <v>155</v>
      </c>
      <c r="B40" s="55"/>
      <c r="D40" s="55"/>
      <c r="E40" s="55"/>
      <c r="F40" s="55"/>
      <c r="G40" s="55"/>
      <c r="H40" s="55"/>
      <c r="I40" s="55"/>
      <c r="M40" s="58"/>
    </row>
    <row r="41" spans="1:13" ht="14.25" thickBot="1">
      <c r="A41" s="64" t="s">
        <v>156</v>
      </c>
      <c r="B41" s="55"/>
      <c r="D41" s="55"/>
      <c r="E41" s="55"/>
      <c r="F41" s="55"/>
      <c r="G41" s="55"/>
      <c r="H41" s="55"/>
      <c r="I41" s="55"/>
      <c r="J41" s="48"/>
      <c r="K41" s="48"/>
      <c r="L41" s="48"/>
      <c r="M41" s="58"/>
    </row>
    <row r="42" spans="1:13" ht="12">
      <c r="A42" s="115"/>
      <c r="B42" s="115"/>
      <c r="C42" s="67"/>
      <c r="D42" s="67"/>
      <c r="E42" s="67"/>
      <c r="F42" s="67"/>
      <c r="G42" s="67"/>
      <c r="H42" s="50"/>
      <c r="I42" s="50"/>
      <c r="J42" s="50"/>
      <c r="K42" s="50"/>
      <c r="L42" s="50"/>
      <c r="M42" s="58"/>
    </row>
    <row r="43" spans="1:13" ht="12">
      <c r="A43" s="115"/>
      <c r="B43" s="115"/>
      <c r="C43" s="67"/>
      <c r="D43" s="67"/>
      <c r="E43" s="67"/>
      <c r="F43" s="67"/>
      <c r="G43" s="67"/>
      <c r="H43" s="50"/>
      <c r="I43" s="50"/>
      <c r="J43" s="50"/>
      <c r="K43" s="50"/>
      <c r="L43" s="50"/>
      <c r="M43" s="58"/>
    </row>
    <row r="44" spans="8:14" ht="12">
      <c r="H44" s="50"/>
      <c r="I44" s="50"/>
      <c r="J44" s="50"/>
      <c r="K44" s="50"/>
      <c r="L44" s="50"/>
      <c r="M44" s="50"/>
      <c r="N44" s="50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49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65" t="s">
        <v>211</v>
      </c>
      <c r="B1" s="166"/>
      <c r="C1" s="166"/>
      <c r="D1" s="166"/>
      <c r="E1" s="165"/>
      <c r="F1" s="165"/>
      <c r="G1" s="165"/>
      <c r="H1" s="165"/>
      <c r="I1" s="167"/>
      <c r="J1" s="165"/>
      <c r="K1" s="165"/>
      <c r="L1" s="165"/>
    </row>
    <row r="2" spans="1:12" ht="20.25">
      <c r="A2" s="168" t="s">
        <v>212</v>
      </c>
      <c r="B2" s="169"/>
      <c r="C2" s="169"/>
      <c r="D2" s="169"/>
      <c r="E2" s="168"/>
      <c r="F2" s="168"/>
      <c r="G2" s="168"/>
      <c r="H2" s="168"/>
      <c r="J2" s="168"/>
      <c r="K2" s="168"/>
      <c r="L2" s="168"/>
    </row>
    <row r="3" spans="2:4" ht="12.75">
      <c r="B3" s="170"/>
      <c r="C3" s="170"/>
      <c r="D3" s="170"/>
    </row>
    <row r="4" spans="1:12" ht="20.25">
      <c r="A4" s="168" t="s">
        <v>213</v>
      </c>
      <c r="B4" s="169"/>
      <c r="C4" s="169"/>
      <c r="D4" s="169"/>
      <c r="E4" s="168"/>
      <c r="F4" s="168"/>
      <c r="G4" s="168"/>
      <c r="H4" s="168"/>
      <c r="J4" s="168"/>
      <c r="K4" s="168"/>
      <c r="L4" s="168"/>
    </row>
    <row r="5" spans="2:4" ht="12.75">
      <c r="B5" s="170"/>
      <c r="C5" s="170"/>
      <c r="D5" s="170"/>
    </row>
    <row r="6" spans="2:12" ht="12">
      <c r="B6" s="171"/>
      <c r="C6" s="170"/>
      <c r="D6" s="171"/>
      <c r="F6" s="172"/>
      <c r="G6" s="173"/>
      <c r="H6" s="173"/>
      <c r="I6" s="173"/>
      <c r="J6" s="173"/>
      <c r="K6" s="173"/>
      <c r="L6" s="174"/>
    </row>
    <row r="7" spans="2:12" ht="12">
      <c r="B7" s="175" t="s">
        <v>214</v>
      </c>
      <c r="C7" s="170"/>
      <c r="D7" s="175" t="s">
        <v>215</v>
      </c>
      <c r="F7" s="176" t="s">
        <v>212</v>
      </c>
      <c r="G7" s="50"/>
      <c r="H7" s="50"/>
      <c r="I7" s="50"/>
      <c r="J7" s="50"/>
      <c r="K7" s="50"/>
      <c r="L7" s="177"/>
    </row>
    <row r="8" spans="2:12" ht="12">
      <c r="B8" s="6"/>
      <c r="C8" s="170"/>
      <c r="D8" s="6"/>
      <c r="F8" s="178"/>
      <c r="G8" s="43"/>
      <c r="H8" s="43"/>
      <c r="I8" s="43"/>
      <c r="J8" s="43"/>
      <c r="K8" s="43"/>
      <c r="L8" s="179"/>
    </row>
    <row r="9" spans="2:12" ht="12">
      <c r="B9" s="171"/>
      <c r="C9" s="170"/>
      <c r="D9" s="171"/>
      <c r="F9" s="172"/>
      <c r="G9" s="173"/>
      <c r="H9" s="173"/>
      <c r="I9" s="173"/>
      <c r="J9" s="173"/>
      <c r="K9" s="173"/>
      <c r="L9" s="174"/>
    </row>
    <row r="10" spans="2:12" ht="12">
      <c r="B10" s="175" t="s">
        <v>10</v>
      </c>
      <c r="C10" s="170"/>
      <c r="D10" s="175" t="s">
        <v>38</v>
      </c>
      <c r="F10" s="176"/>
      <c r="G10" s="50"/>
      <c r="H10" s="50"/>
      <c r="I10" s="50"/>
      <c r="J10" s="50"/>
      <c r="K10" s="50"/>
      <c r="L10" s="177"/>
    </row>
    <row r="11" spans="2:12" ht="12">
      <c r="B11" s="6"/>
      <c r="C11" s="170"/>
      <c r="D11" s="6"/>
      <c r="F11" s="178"/>
      <c r="G11" s="43"/>
      <c r="H11" s="43"/>
      <c r="I11" s="43"/>
      <c r="J11" s="43"/>
      <c r="K11" s="43"/>
      <c r="L11" s="179"/>
    </row>
    <row r="12" spans="2:4" ht="12">
      <c r="B12" s="171"/>
      <c r="C12" s="170"/>
      <c r="D12" s="171"/>
    </row>
    <row r="13" spans="2:4" ht="12">
      <c r="B13" s="175" t="s">
        <v>135</v>
      </c>
      <c r="C13" s="170"/>
      <c r="D13" s="175">
        <v>50</v>
      </c>
    </row>
    <row r="14" spans="2:4" ht="12">
      <c r="B14" s="6"/>
      <c r="C14" s="170"/>
      <c r="D14" s="6"/>
    </row>
    <row r="15" spans="2:12" ht="12">
      <c r="B15" s="171"/>
      <c r="C15" s="170"/>
      <c r="D15" s="171"/>
      <c r="F15" s="172"/>
      <c r="G15" s="173"/>
      <c r="H15" s="173"/>
      <c r="I15" s="173"/>
      <c r="J15" s="173"/>
      <c r="K15" s="173"/>
      <c r="L15" s="174"/>
    </row>
    <row r="16" spans="2:12" ht="12">
      <c r="B16" s="175" t="s">
        <v>216</v>
      </c>
      <c r="C16" s="170"/>
      <c r="D16" s="175">
        <v>100</v>
      </c>
      <c r="F16" s="176" t="s">
        <v>217</v>
      </c>
      <c r="G16" s="50"/>
      <c r="H16" s="50"/>
      <c r="I16" s="50"/>
      <c r="J16" s="50"/>
      <c r="K16" s="50"/>
      <c r="L16" s="177"/>
    </row>
    <row r="17" spans="2:12" ht="12">
      <c r="B17" s="6"/>
      <c r="C17" s="170"/>
      <c r="D17" s="6"/>
      <c r="F17" s="178"/>
      <c r="G17" s="43"/>
      <c r="H17" s="43"/>
      <c r="I17" s="43"/>
      <c r="J17" s="43"/>
      <c r="K17" s="43"/>
      <c r="L17" s="179"/>
    </row>
    <row r="18" spans="2:12" ht="12">
      <c r="B18" s="171"/>
      <c r="C18" s="170"/>
      <c r="D18" s="171"/>
      <c r="F18" s="172"/>
      <c r="G18" s="173"/>
      <c r="H18" s="173"/>
      <c r="I18" s="173"/>
      <c r="J18" s="173"/>
      <c r="K18" s="173"/>
      <c r="L18" s="174"/>
    </row>
    <row r="19" spans="2:12" ht="12">
      <c r="B19" s="175" t="s">
        <v>218</v>
      </c>
      <c r="C19" s="170"/>
      <c r="D19" s="175">
        <v>200</v>
      </c>
      <c r="F19" s="176"/>
      <c r="G19" s="50"/>
      <c r="H19" s="50"/>
      <c r="I19" s="50"/>
      <c r="J19" s="50"/>
      <c r="K19" s="50"/>
      <c r="L19" s="177"/>
    </row>
    <row r="20" spans="2:12" ht="12">
      <c r="B20" s="6"/>
      <c r="C20" s="170"/>
      <c r="D20" s="6"/>
      <c r="F20" s="176"/>
      <c r="G20" s="50"/>
      <c r="H20" s="50"/>
      <c r="I20" s="50"/>
      <c r="J20" s="50"/>
      <c r="K20" s="50"/>
      <c r="L20" s="177"/>
    </row>
    <row r="21" spans="2:12" ht="12">
      <c r="B21" s="171"/>
      <c r="C21" s="170"/>
      <c r="D21" s="171"/>
      <c r="F21" s="176"/>
      <c r="G21" s="50"/>
      <c r="H21" s="50"/>
      <c r="I21" s="50"/>
      <c r="J21" s="50"/>
      <c r="K21" s="50"/>
      <c r="L21" s="177"/>
    </row>
    <row r="22" spans="2:12" ht="12">
      <c r="B22" s="175" t="s">
        <v>219</v>
      </c>
      <c r="C22" s="170"/>
      <c r="D22" s="175">
        <v>500</v>
      </c>
      <c r="F22" s="176"/>
      <c r="G22" s="50"/>
      <c r="H22" s="50"/>
      <c r="I22" s="50"/>
      <c r="J22" s="50"/>
      <c r="K22" s="50"/>
      <c r="L22" s="177"/>
    </row>
    <row r="23" spans="2:12" ht="12">
      <c r="B23" s="6"/>
      <c r="C23" s="170"/>
      <c r="D23" s="6"/>
      <c r="F23" s="176"/>
      <c r="G23" s="50"/>
      <c r="H23" s="50"/>
      <c r="I23" s="50"/>
      <c r="J23" s="50"/>
      <c r="K23" s="50"/>
      <c r="L23" s="177"/>
    </row>
    <row r="24" spans="2:12" ht="12">
      <c r="B24" s="171"/>
      <c r="C24" s="170"/>
      <c r="D24" s="171"/>
      <c r="F24" s="176"/>
      <c r="G24" s="50"/>
      <c r="H24" s="50"/>
      <c r="I24" s="50"/>
      <c r="J24" s="50"/>
      <c r="K24" s="50"/>
      <c r="L24" s="177"/>
    </row>
    <row r="25" spans="2:12" ht="12">
      <c r="B25" s="175" t="s">
        <v>220</v>
      </c>
      <c r="C25" s="170"/>
      <c r="D25" s="175">
        <v>400</v>
      </c>
      <c r="F25" s="176"/>
      <c r="G25" s="50"/>
      <c r="H25" s="50"/>
      <c r="I25" s="50"/>
      <c r="J25" s="50"/>
      <c r="K25" s="50"/>
      <c r="L25" s="177"/>
    </row>
    <row r="26" spans="2:12" ht="12">
      <c r="B26" s="6"/>
      <c r="C26" s="170"/>
      <c r="D26" s="6"/>
      <c r="F26" s="178"/>
      <c r="G26" s="43"/>
      <c r="H26" s="43"/>
      <c r="I26" s="43"/>
      <c r="J26" s="43"/>
      <c r="K26" s="43"/>
      <c r="L26" s="179"/>
    </row>
    <row r="27" spans="2:12" ht="12">
      <c r="B27" s="171"/>
      <c r="C27" s="170"/>
      <c r="D27" s="171"/>
      <c r="F27" s="176"/>
      <c r="G27" s="50"/>
      <c r="H27" s="50"/>
      <c r="I27" s="50"/>
      <c r="J27" s="50"/>
      <c r="K27" s="50"/>
      <c r="L27" s="177"/>
    </row>
    <row r="28" spans="2:12" ht="12">
      <c r="B28" s="175" t="s">
        <v>172</v>
      </c>
      <c r="C28" s="170"/>
      <c r="D28" s="175" t="s">
        <v>32</v>
      </c>
      <c r="F28" s="176" t="s">
        <v>221</v>
      </c>
      <c r="G28" s="50"/>
      <c r="H28" s="50"/>
      <c r="I28" s="50"/>
      <c r="J28" s="50"/>
      <c r="K28" s="50"/>
      <c r="L28" s="177"/>
    </row>
    <row r="29" spans="2:12" ht="12">
      <c r="B29" s="6"/>
      <c r="C29" s="170"/>
      <c r="D29" s="6"/>
      <c r="F29" s="178"/>
      <c r="G29" s="43"/>
      <c r="H29" s="43"/>
      <c r="I29" s="43"/>
      <c r="J29" s="43"/>
      <c r="K29" s="43"/>
      <c r="L29" s="179"/>
    </row>
    <row r="30" spans="2:4" ht="12">
      <c r="B30" s="170"/>
      <c r="C30" s="170"/>
      <c r="D30" s="170"/>
    </row>
    <row r="31" spans="1:12" ht="12">
      <c r="A31" s="43"/>
      <c r="B31" s="180"/>
      <c r="C31" s="180"/>
      <c r="D31" s="180"/>
      <c r="E31" s="43"/>
      <c r="F31" s="43"/>
      <c r="G31" s="43"/>
      <c r="H31" s="43"/>
      <c r="I31" s="43"/>
      <c r="J31" s="43"/>
      <c r="K31" s="43"/>
      <c r="L31" s="43"/>
    </row>
    <row r="32" spans="2:4" ht="12">
      <c r="B32" s="170"/>
      <c r="C32" s="170"/>
      <c r="D32" s="170"/>
    </row>
    <row r="33" spans="1:12" ht="25.5">
      <c r="A33" s="165" t="s">
        <v>211</v>
      </c>
      <c r="B33" s="166"/>
      <c r="C33" s="166"/>
      <c r="D33" s="166"/>
      <c r="E33" s="165"/>
      <c r="F33" s="165"/>
      <c r="G33" s="165"/>
      <c r="H33" s="165"/>
      <c r="I33" s="165"/>
      <c r="J33" s="165"/>
      <c r="K33" s="165"/>
      <c r="L33" s="165"/>
    </row>
    <row r="34" spans="1:12" ht="20.25">
      <c r="A34" s="168" t="s">
        <v>212</v>
      </c>
      <c r="B34" s="169"/>
      <c r="C34" s="169"/>
      <c r="D34" s="169"/>
      <c r="E34" s="168"/>
      <c r="F34" s="168"/>
      <c r="G34" s="168"/>
      <c r="H34" s="168"/>
      <c r="I34" s="168"/>
      <c r="J34" s="168"/>
      <c r="K34" s="168"/>
      <c r="L34" s="168"/>
    </row>
    <row r="35" spans="2:4" ht="12.75">
      <c r="B35" s="170"/>
      <c r="C35" s="170"/>
      <c r="D35" s="170"/>
    </row>
    <row r="36" spans="1:12" ht="20.25">
      <c r="A36" s="168" t="s">
        <v>213</v>
      </c>
      <c r="B36" s="169"/>
      <c r="C36" s="169"/>
      <c r="D36" s="169"/>
      <c r="E36" s="168"/>
      <c r="F36" s="168"/>
      <c r="G36" s="168"/>
      <c r="H36" s="168"/>
      <c r="I36" s="168"/>
      <c r="J36" s="168"/>
      <c r="K36" s="168"/>
      <c r="L36" s="168"/>
    </row>
    <row r="37" spans="2:4" ht="12.75">
      <c r="B37" s="170"/>
      <c r="C37" s="170"/>
      <c r="D37" s="170"/>
    </row>
    <row r="38" spans="2:12" ht="12">
      <c r="B38" s="171"/>
      <c r="C38" s="170"/>
      <c r="D38" s="171"/>
      <c r="F38" s="172"/>
      <c r="G38" s="173"/>
      <c r="H38" s="173"/>
      <c r="I38" s="173"/>
      <c r="J38" s="173"/>
      <c r="K38" s="173"/>
      <c r="L38" s="174"/>
    </row>
    <row r="39" spans="2:12" ht="12">
      <c r="B39" s="175" t="s">
        <v>214</v>
      </c>
      <c r="C39" s="170"/>
      <c r="D39" s="175" t="s">
        <v>215</v>
      </c>
      <c r="F39" s="176" t="s">
        <v>212</v>
      </c>
      <c r="G39" s="50"/>
      <c r="H39" s="50"/>
      <c r="I39" s="50"/>
      <c r="J39" s="50"/>
      <c r="K39" s="50"/>
      <c r="L39" s="177"/>
    </row>
    <row r="40" spans="2:12" ht="12">
      <c r="B40" s="6"/>
      <c r="C40" s="170"/>
      <c r="D40" s="6"/>
      <c r="F40" s="178"/>
      <c r="G40" s="43"/>
      <c r="H40" s="43"/>
      <c r="I40" s="43"/>
      <c r="J40" s="43"/>
      <c r="K40" s="43"/>
      <c r="L40" s="179"/>
    </row>
    <row r="41" spans="2:12" ht="12">
      <c r="B41" s="171"/>
      <c r="C41" s="170"/>
      <c r="D41" s="171"/>
      <c r="F41" s="172"/>
      <c r="G41" s="173"/>
      <c r="H41" s="173"/>
      <c r="I41" s="173"/>
      <c r="J41" s="173"/>
      <c r="K41" s="173"/>
      <c r="L41" s="174"/>
    </row>
    <row r="42" spans="2:12" ht="12">
      <c r="B42" s="175" t="s">
        <v>10</v>
      </c>
      <c r="C42" s="170"/>
      <c r="D42" s="175" t="s">
        <v>38</v>
      </c>
      <c r="F42" s="176"/>
      <c r="G42" s="50"/>
      <c r="H42" s="50"/>
      <c r="I42" s="50"/>
      <c r="J42" s="50"/>
      <c r="K42" s="50"/>
      <c r="L42" s="177"/>
    </row>
    <row r="43" spans="2:12" ht="12">
      <c r="B43" s="6"/>
      <c r="C43" s="170"/>
      <c r="D43" s="6"/>
      <c r="F43" s="178"/>
      <c r="G43" s="43"/>
      <c r="H43" s="43"/>
      <c r="I43" s="43"/>
      <c r="J43" s="43"/>
      <c r="K43" s="43"/>
      <c r="L43" s="179"/>
    </row>
    <row r="44" spans="2:4" ht="12">
      <c r="B44" s="171"/>
      <c r="C44" s="170"/>
      <c r="D44" s="171"/>
    </row>
    <row r="45" spans="2:4" ht="12">
      <c r="B45" s="175" t="s">
        <v>135</v>
      </c>
      <c r="C45" s="170"/>
      <c r="D45" s="175">
        <v>50</v>
      </c>
    </row>
    <row r="46" spans="2:4" ht="12">
      <c r="B46" s="6"/>
      <c r="C46" s="170"/>
      <c r="D46" s="6"/>
    </row>
    <row r="47" spans="2:12" ht="12">
      <c r="B47" s="171"/>
      <c r="C47" s="170"/>
      <c r="D47" s="171"/>
      <c r="F47" s="172"/>
      <c r="G47" s="173"/>
      <c r="H47" s="173"/>
      <c r="I47" s="173"/>
      <c r="J47" s="173"/>
      <c r="K47" s="173"/>
      <c r="L47" s="174"/>
    </row>
    <row r="48" spans="2:12" ht="12">
      <c r="B48" s="175" t="s">
        <v>216</v>
      </c>
      <c r="C48" s="170"/>
      <c r="D48" s="175">
        <v>100</v>
      </c>
      <c r="F48" s="176" t="s">
        <v>217</v>
      </c>
      <c r="G48" s="50"/>
      <c r="H48" s="50"/>
      <c r="I48" s="50"/>
      <c r="J48" s="50"/>
      <c r="K48" s="50"/>
      <c r="L48" s="177"/>
    </row>
    <row r="49" spans="2:12" ht="12">
      <c r="B49" s="6"/>
      <c r="C49" s="170"/>
      <c r="D49" s="6"/>
      <c r="F49" s="178"/>
      <c r="G49" s="43"/>
      <c r="H49" s="43"/>
      <c r="I49" s="43"/>
      <c r="J49" s="43"/>
      <c r="K49" s="43"/>
      <c r="L49" s="179"/>
    </row>
    <row r="50" spans="2:12" ht="12">
      <c r="B50" s="171"/>
      <c r="C50" s="170"/>
      <c r="D50" s="171"/>
      <c r="F50" s="172"/>
      <c r="G50" s="173"/>
      <c r="H50" s="173"/>
      <c r="I50" s="173"/>
      <c r="J50" s="173"/>
      <c r="K50" s="173"/>
      <c r="L50" s="174"/>
    </row>
    <row r="51" spans="2:12" ht="12">
      <c r="B51" s="175" t="s">
        <v>218</v>
      </c>
      <c r="C51" s="170"/>
      <c r="D51" s="175">
        <v>200</v>
      </c>
      <c r="F51" s="176"/>
      <c r="G51" s="50"/>
      <c r="H51" s="50"/>
      <c r="I51" s="50"/>
      <c r="J51" s="50"/>
      <c r="K51" s="50"/>
      <c r="L51" s="177"/>
    </row>
    <row r="52" spans="2:12" ht="12">
      <c r="B52" s="6"/>
      <c r="C52" s="170"/>
      <c r="D52" s="6"/>
      <c r="F52" s="176"/>
      <c r="G52" s="50"/>
      <c r="H52" s="50"/>
      <c r="I52" s="50"/>
      <c r="J52" s="50"/>
      <c r="K52" s="50"/>
      <c r="L52" s="177"/>
    </row>
    <row r="53" spans="2:12" ht="12">
      <c r="B53" s="171"/>
      <c r="C53" s="170"/>
      <c r="D53" s="171"/>
      <c r="F53" s="176"/>
      <c r="G53" s="50"/>
      <c r="H53" s="50"/>
      <c r="I53" s="50"/>
      <c r="J53" s="50"/>
      <c r="K53" s="50"/>
      <c r="L53" s="177"/>
    </row>
    <row r="54" spans="2:12" ht="12">
      <c r="B54" s="175" t="s">
        <v>219</v>
      </c>
      <c r="C54" s="170"/>
      <c r="D54" s="175">
        <v>500</v>
      </c>
      <c r="F54" s="176"/>
      <c r="G54" s="50"/>
      <c r="H54" s="50"/>
      <c r="I54" s="50"/>
      <c r="J54" s="50"/>
      <c r="K54" s="50"/>
      <c r="L54" s="177"/>
    </row>
    <row r="55" spans="2:12" ht="12">
      <c r="B55" s="6"/>
      <c r="C55" s="170"/>
      <c r="D55" s="6"/>
      <c r="F55" s="176"/>
      <c r="G55" s="50"/>
      <c r="H55" s="50"/>
      <c r="I55" s="50"/>
      <c r="J55" s="50"/>
      <c r="K55" s="50"/>
      <c r="L55" s="177"/>
    </row>
    <row r="56" spans="2:12" ht="12">
      <c r="B56" s="171"/>
      <c r="C56" s="170"/>
      <c r="D56" s="171"/>
      <c r="F56" s="176"/>
      <c r="G56" s="50"/>
      <c r="H56" s="50"/>
      <c r="I56" s="50"/>
      <c r="J56" s="50"/>
      <c r="K56" s="50"/>
      <c r="L56" s="177"/>
    </row>
    <row r="57" spans="2:12" ht="12">
      <c r="B57" s="175" t="s">
        <v>220</v>
      </c>
      <c r="C57" s="170"/>
      <c r="D57" s="175">
        <v>400</v>
      </c>
      <c r="F57" s="176"/>
      <c r="G57" s="50"/>
      <c r="H57" s="50"/>
      <c r="I57" s="50"/>
      <c r="J57" s="50"/>
      <c r="K57" s="50"/>
      <c r="L57" s="177"/>
    </row>
    <row r="58" spans="2:12" ht="12">
      <c r="B58" s="6"/>
      <c r="C58" s="170"/>
      <c r="D58" s="6"/>
      <c r="F58" s="178"/>
      <c r="G58" s="43"/>
      <c r="H58" s="43"/>
      <c r="I58" s="43"/>
      <c r="J58" s="43"/>
      <c r="K58" s="43"/>
      <c r="L58" s="179"/>
    </row>
    <row r="59" spans="2:12" ht="12">
      <c r="B59" s="171"/>
      <c r="C59" s="170"/>
      <c r="D59" s="171"/>
      <c r="F59" s="176"/>
      <c r="G59" s="50"/>
      <c r="H59" s="50"/>
      <c r="I59" s="50"/>
      <c r="J59" s="50"/>
      <c r="K59" s="50"/>
      <c r="L59" s="177"/>
    </row>
    <row r="60" spans="2:12" ht="12">
      <c r="B60" s="175" t="s">
        <v>172</v>
      </c>
      <c r="C60" s="170"/>
      <c r="D60" s="175" t="s">
        <v>32</v>
      </c>
      <c r="F60" s="176" t="s">
        <v>221</v>
      </c>
      <c r="G60" s="50"/>
      <c r="H60" s="50"/>
      <c r="I60" s="50"/>
      <c r="J60" s="50"/>
      <c r="K60" s="50"/>
      <c r="L60" s="177"/>
    </row>
    <row r="61" spans="2:12" ht="12">
      <c r="B61" s="6"/>
      <c r="C61" s="170"/>
      <c r="D61" s="6"/>
      <c r="F61" s="178"/>
      <c r="G61" s="43"/>
      <c r="H61" s="43"/>
      <c r="I61" s="43"/>
      <c r="J61" s="43"/>
      <c r="K61" s="43"/>
      <c r="L61" s="179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8" width="8.25390625" style="8" customWidth="1"/>
    <col min="19" max="16384" width="9.125" style="8" customWidth="1"/>
  </cols>
  <sheetData>
    <row r="1" ht="44.25" customHeight="1">
      <c r="A1" s="8" t="s">
        <v>238</v>
      </c>
    </row>
    <row r="2" ht="30" customHeight="1">
      <c r="A2" s="8" t="s">
        <v>240</v>
      </c>
    </row>
    <row r="3" ht="30" customHeight="1">
      <c r="A3" s="8" t="s">
        <v>241</v>
      </c>
    </row>
    <row r="5" spans="1:18" ht="18" customHeight="1">
      <c r="A5" s="9"/>
      <c r="D5" s="101" t="s">
        <v>193</v>
      </c>
      <c r="E5" s="9"/>
      <c r="G5" s="11"/>
      <c r="H5" s="12"/>
      <c r="I5" s="12"/>
      <c r="J5" s="13"/>
      <c r="K5" s="9"/>
      <c r="M5" s="23" t="s">
        <v>85</v>
      </c>
      <c r="N5" s="11"/>
      <c r="O5" s="12"/>
      <c r="P5" s="12"/>
      <c r="Q5" s="13"/>
      <c r="R5" s="9"/>
    </row>
    <row r="6" spans="1:18" ht="18" customHeight="1">
      <c r="A6" s="9"/>
      <c r="D6" s="101" t="s">
        <v>2</v>
      </c>
      <c r="E6" s="9"/>
      <c r="G6" s="11"/>
      <c r="H6" s="12"/>
      <c r="I6" s="12"/>
      <c r="J6" s="13"/>
      <c r="K6" s="9"/>
      <c r="M6" s="23" t="s">
        <v>86</v>
      </c>
      <c r="N6" s="11"/>
      <c r="O6" s="12"/>
      <c r="P6" s="12"/>
      <c r="Q6" s="13"/>
      <c r="R6" s="9"/>
    </row>
    <row r="7" spans="1:18" ht="18" customHeight="1">
      <c r="A7" s="9"/>
      <c r="D7" s="101" t="s">
        <v>239</v>
      </c>
      <c r="E7" s="9"/>
      <c r="G7" s="11"/>
      <c r="H7" s="12"/>
      <c r="I7" s="12"/>
      <c r="J7" s="13"/>
      <c r="K7" s="9"/>
      <c r="M7" s="23" t="s">
        <v>87</v>
      </c>
      <c r="N7" s="142"/>
      <c r="O7" s="108" t="s">
        <v>242</v>
      </c>
      <c r="P7" s="12"/>
      <c r="Q7" s="13"/>
      <c r="R7" s="9"/>
    </row>
    <row r="8" spans="1:18" ht="18" customHeight="1">
      <c r="A8" s="9"/>
      <c r="G8" s="11"/>
      <c r="H8" s="12"/>
      <c r="I8" s="12"/>
      <c r="J8" s="13"/>
      <c r="K8" s="9"/>
      <c r="M8" s="23" t="s">
        <v>46</v>
      </c>
      <c r="N8" s="11"/>
      <c r="O8" s="12"/>
      <c r="P8" s="12"/>
      <c r="Q8" s="13"/>
      <c r="R8" s="9"/>
    </row>
    <row r="9" spans="1:18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9"/>
      <c r="B10" s="101"/>
      <c r="C10" s="101" t="s">
        <v>235</v>
      </c>
      <c r="D10" s="101" t="s">
        <v>236</v>
      </c>
      <c r="E10" s="101"/>
      <c r="F10" s="101"/>
      <c r="G10" s="15"/>
      <c r="H10" s="101" t="s">
        <v>234</v>
      </c>
      <c r="I10" s="101"/>
      <c r="J10" s="101"/>
      <c r="K10" s="101"/>
      <c r="L10" s="101"/>
      <c r="M10" s="15" t="s">
        <v>237</v>
      </c>
      <c r="N10" s="101"/>
      <c r="O10" s="101"/>
      <c r="P10" s="101"/>
      <c r="Q10" s="101"/>
      <c r="R10" s="101"/>
    </row>
    <row r="11" spans="1:18" ht="30" customHeight="1">
      <c r="A11" s="9"/>
      <c r="B11" s="11">
        <v>1</v>
      </c>
      <c r="C11" s="12" t="s">
        <v>196</v>
      </c>
      <c r="D11" s="17">
        <v>200</v>
      </c>
      <c r="E11" s="17" t="s">
        <v>197</v>
      </c>
      <c r="F11" s="17" t="s">
        <v>198</v>
      </c>
      <c r="G11" s="12"/>
      <c r="H11" s="196"/>
      <c r="I11" s="197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 customHeight="1">
      <c r="A12" s="9"/>
      <c r="B12" s="18">
        <f>1+B11</f>
        <v>2</v>
      </c>
      <c r="C12" s="102" t="s">
        <v>195</v>
      </c>
      <c r="D12" s="19">
        <f>+D11</f>
        <v>200</v>
      </c>
      <c r="E12" s="19" t="str">
        <f aca="true" t="shared" si="0" ref="E12:E18">+$E$11</f>
        <v>yard</v>
      </c>
      <c r="F12" s="19" t="str">
        <f>+F11</f>
        <v>Medley Relay</v>
      </c>
      <c r="G12" s="19"/>
      <c r="H12" s="198"/>
      <c r="I12" s="199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30" customHeight="1">
      <c r="A13" s="9"/>
      <c r="B13" s="11">
        <f aca="true" t="shared" si="1" ref="B13:B34">1+B12</f>
        <v>3</v>
      </c>
      <c r="C13" s="12" t="str">
        <f>+$C$11</f>
        <v>Boys</v>
      </c>
      <c r="D13" s="17">
        <v>200</v>
      </c>
      <c r="E13" s="12" t="str">
        <f t="shared" si="0"/>
        <v>yard</v>
      </c>
      <c r="F13" s="17" t="s">
        <v>199</v>
      </c>
      <c r="G13" s="12"/>
      <c r="H13" s="196"/>
      <c r="I13" s="197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>
      <c r="A14" s="9"/>
      <c r="B14" s="104">
        <f t="shared" si="1"/>
        <v>4</v>
      </c>
      <c r="C14" s="102" t="str">
        <f>+$C$12</f>
        <v>Girls</v>
      </c>
      <c r="D14" s="102">
        <f>+D13</f>
        <v>200</v>
      </c>
      <c r="E14" s="102" t="str">
        <f t="shared" si="0"/>
        <v>yard</v>
      </c>
      <c r="F14" s="102" t="str">
        <f>+F13</f>
        <v>Freestyle</v>
      </c>
      <c r="G14" s="102"/>
      <c r="H14" s="198"/>
      <c r="I14" s="199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30" customHeight="1">
      <c r="A15" s="9"/>
      <c r="B15" s="11">
        <f t="shared" si="1"/>
        <v>5</v>
      </c>
      <c r="C15" s="12" t="str">
        <f>+$C$11</f>
        <v>Boys</v>
      </c>
      <c r="D15" s="17">
        <v>200</v>
      </c>
      <c r="E15" s="12" t="str">
        <f t="shared" si="0"/>
        <v>yard</v>
      </c>
      <c r="F15" s="17" t="s">
        <v>200</v>
      </c>
      <c r="G15" s="12"/>
      <c r="H15" s="196"/>
      <c r="I15" s="197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>
      <c r="A16" s="9"/>
      <c r="B16" s="104">
        <f t="shared" si="1"/>
        <v>6</v>
      </c>
      <c r="C16" s="102" t="str">
        <f>+$C$12</f>
        <v>Girls</v>
      </c>
      <c r="D16" s="102">
        <f>+D15</f>
        <v>200</v>
      </c>
      <c r="E16" s="102" t="str">
        <f t="shared" si="0"/>
        <v>yard</v>
      </c>
      <c r="F16" s="102" t="str">
        <f>+F15</f>
        <v>Individual Medley</v>
      </c>
      <c r="G16" s="102"/>
      <c r="H16" s="198"/>
      <c r="I16" s="199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30" customHeight="1">
      <c r="A17" s="9"/>
      <c r="B17" s="11">
        <f t="shared" si="1"/>
        <v>7</v>
      </c>
      <c r="C17" s="12" t="str">
        <f>+$C$11</f>
        <v>Boys</v>
      </c>
      <c r="D17" s="17">
        <v>50</v>
      </c>
      <c r="E17" s="12" t="str">
        <f t="shared" si="0"/>
        <v>yard</v>
      </c>
      <c r="F17" s="17" t="s">
        <v>199</v>
      </c>
      <c r="G17" s="12"/>
      <c r="H17" s="196"/>
      <c r="I17" s="197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0" customHeight="1">
      <c r="A18" s="9"/>
      <c r="B18" s="104">
        <f t="shared" si="1"/>
        <v>8</v>
      </c>
      <c r="C18" s="102" t="str">
        <f>+$C$12</f>
        <v>Girls</v>
      </c>
      <c r="D18" s="102">
        <f>+D17</f>
        <v>50</v>
      </c>
      <c r="E18" s="102" t="str">
        <f t="shared" si="0"/>
        <v>yard</v>
      </c>
      <c r="F18" s="102" t="str">
        <f>+F17</f>
        <v>Freestyle</v>
      </c>
      <c r="G18" s="102"/>
      <c r="H18" s="198"/>
      <c r="I18" s="199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24" customHeight="1">
      <c r="A19" s="9"/>
      <c r="B19" s="11">
        <f t="shared" si="1"/>
        <v>9</v>
      </c>
      <c r="C19" s="12" t="str">
        <f>+$C$11</f>
        <v>Boys</v>
      </c>
      <c r="D19" s="17">
        <v>1</v>
      </c>
      <c r="E19" s="17" t="s">
        <v>205</v>
      </c>
      <c r="F19" s="17" t="s">
        <v>206</v>
      </c>
      <c r="G19" s="12"/>
      <c r="H19" s="196"/>
      <c r="I19" s="197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.75" customHeight="1">
      <c r="A20" s="9"/>
      <c r="B20" s="104">
        <f t="shared" si="1"/>
        <v>10</v>
      </c>
      <c r="C20" s="102" t="str">
        <f>+$C$12</f>
        <v>Girls</v>
      </c>
      <c r="D20" s="102">
        <f>+D19</f>
        <v>1</v>
      </c>
      <c r="E20" s="102" t="str">
        <f>+E19</f>
        <v>meter</v>
      </c>
      <c r="F20" s="102" t="str">
        <f>+F19</f>
        <v>Diving</v>
      </c>
      <c r="G20" s="102"/>
      <c r="H20" s="198"/>
      <c r="I20" s="199" t="s">
        <v>164</v>
      </c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30" customHeight="1">
      <c r="A21" s="9"/>
      <c r="B21" s="11">
        <f>1+B20</f>
        <v>11</v>
      </c>
      <c r="C21" s="12" t="str">
        <f>+$C$11</f>
        <v>Boys</v>
      </c>
      <c r="D21" s="17">
        <v>100</v>
      </c>
      <c r="E21" s="12" t="str">
        <f aca="true" t="shared" si="2" ref="E21:E34">+$E$11</f>
        <v>yard</v>
      </c>
      <c r="F21" s="17" t="s">
        <v>201</v>
      </c>
      <c r="G21" s="12"/>
      <c r="H21" s="196"/>
      <c r="I21" s="197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0" customHeight="1">
      <c r="A22" s="9"/>
      <c r="B22" s="104">
        <f t="shared" si="1"/>
        <v>12</v>
      </c>
      <c r="C22" s="102" t="str">
        <f>+$C$12</f>
        <v>Girls</v>
      </c>
      <c r="D22" s="102">
        <f>+D21</f>
        <v>100</v>
      </c>
      <c r="E22" s="102" t="str">
        <f t="shared" si="2"/>
        <v>yard</v>
      </c>
      <c r="F22" s="102" t="str">
        <f>+F21</f>
        <v>Butterfly</v>
      </c>
      <c r="G22" s="102"/>
      <c r="H22" s="198"/>
      <c r="I22" s="199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30" customHeight="1">
      <c r="A23" s="9"/>
      <c r="B23" s="11">
        <f>1+B22</f>
        <v>13</v>
      </c>
      <c r="C23" s="12" t="str">
        <f>+$C$11</f>
        <v>Boys</v>
      </c>
      <c r="D23" s="17">
        <v>100</v>
      </c>
      <c r="E23" s="12" t="str">
        <f t="shared" si="2"/>
        <v>yard</v>
      </c>
      <c r="F23" s="17" t="s">
        <v>199</v>
      </c>
      <c r="G23" s="12"/>
      <c r="H23" s="196"/>
      <c r="I23" s="197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>
      <c r="A24" s="9"/>
      <c r="B24" s="104">
        <f t="shared" si="1"/>
        <v>14</v>
      </c>
      <c r="C24" s="102" t="str">
        <f>+$C$12</f>
        <v>Girls</v>
      </c>
      <c r="D24" s="102">
        <f>+D23</f>
        <v>100</v>
      </c>
      <c r="E24" s="102" t="str">
        <f t="shared" si="2"/>
        <v>yard</v>
      </c>
      <c r="F24" s="102" t="str">
        <f>+F23</f>
        <v>Freestyle</v>
      </c>
      <c r="G24" s="102"/>
      <c r="H24" s="198"/>
      <c r="I24" s="199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30" customHeight="1">
      <c r="A25" s="9"/>
      <c r="B25" s="11">
        <f t="shared" si="1"/>
        <v>15</v>
      </c>
      <c r="C25" s="12" t="str">
        <f>+$C$11</f>
        <v>Boys</v>
      </c>
      <c r="D25" s="17">
        <f>IF(E25="meter",400,500)</f>
        <v>500</v>
      </c>
      <c r="E25" s="12" t="str">
        <f t="shared" si="2"/>
        <v>yard</v>
      </c>
      <c r="F25" s="17" t="s">
        <v>199</v>
      </c>
      <c r="G25" s="12"/>
      <c r="H25" s="196"/>
      <c r="I25" s="197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0" customHeight="1">
      <c r="A26" s="9"/>
      <c r="B26" s="104">
        <f t="shared" si="1"/>
        <v>16</v>
      </c>
      <c r="C26" s="102" t="str">
        <f>+$C$12</f>
        <v>Girls</v>
      </c>
      <c r="D26" s="102">
        <f>+D25</f>
        <v>500</v>
      </c>
      <c r="E26" s="102" t="str">
        <f t="shared" si="2"/>
        <v>yard</v>
      </c>
      <c r="F26" s="102" t="str">
        <f>+F25</f>
        <v>Freestyle</v>
      </c>
      <c r="G26" s="102"/>
      <c r="H26" s="198"/>
      <c r="I26" s="199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30" customHeight="1">
      <c r="A27" s="9"/>
      <c r="B27" s="11">
        <f t="shared" si="1"/>
        <v>17</v>
      </c>
      <c r="C27" s="12" t="str">
        <f>+$C$11</f>
        <v>Boys</v>
      </c>
      <c r="D27" s="17">
        <v>200</v>
      </c>
      <c r="E27" s="12" t="str">
        <f t="shared" si="2"/>
        <v>yard</v>
      </c>
      <c r="F27" s="17" t="s">
        <v>202</v>
      </c>
      <c r="G27" s="12"/>
      <c r="H27" s="196"/>
      <c r="I27" s="197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0" customHeight="1">
      <c r="A28" s="9"/>
      <c r="B28" s="104">
        <f t="shared" si="1"/>
        <v>18</v>
      </c>
      <c r="C28" s="102" t="str">
        <f>+$C$12</f>
        <v>Girls</v>
      </c>
      <c r="D28" s="102">
        <f>+D27</f>
        <v>200</v>
      </c>
      <c r="E28" s="102" t="str">
        <f t="shared" si="2"/>
        <v>yard</v>
      </c>
      <c r="F28" s="102" t="str">
        <f>+F27</f>
        <v>Freestyle Relay</v>
      </c>
      <c r="G28" s="102"/>
      <c r="H28" s="198"/>
      <c r="I28" s="199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ht="30" customHeight="1">
      <c r="A29" s="9"/>
      <c r="B29" s="11">
        <f t="shared" si="1"/>
        <v>19</v>
      </c>
      <c r="C29" s="12" t="str">
        <f>+$C$11</f>
        <v>Boys</v>
      </c>
      <c r="D29" s="17">
        <v>100</v>
      </c>
      <c r="E29" s="12" t="str">
        <f t="shared" si="2"/>
        <v>yard</v>
      </c>
      <c r="F29" s="17" t="s">
        <v>203</v>
      </c>
      <c r="G29" s="12"/>
      <c r="H29" s="196"/>
      <c r="I29" s="197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" customHeight="1">
      <c r="A30" s="9"/>
      <c r="B30" s="104">
        <f t="shared" si="1"/>
        <v>20</v>
      </c>
      <c r="C30" s="102" t="str">
        <f>+$C$12</f>
        <v>Girls</v>
      </c>
      <c r="D30" s="102">
        <f>+D29</f>
        <v>100</v>
      </c>
      <c r="E30" s="102" t="str">
        <f t="shared" si="2"/>
        <v>yard</v>
      </c>
      <c r="F30" s="102" t="str">
        <f>+F29</f>
        <v>Backstroke</v>
      </c>
      <c r="G30" s="102"/>
      <c r="H30" s="198"/>
      <c r="I30" s="199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ht="30" customHeight="1">
      <c r="A31" s="9"/>
      <c r="B31" s="11">
        <f t="shared" si="1"/>
        <v>21</v>
      </c>
      <c r="C31" s="12" t="str">
        <f>+$C$11</f>
        <v>Boys</v>
      </c>
      <c r="D31" s="17">
        <v>100</v>
      </c>
      <c r="E31" s="12" t="str">
        <f t="shared" si="2"/>
        <v>yard</v>
      </c>
      <c r="F31" s="17" t="s">
        <v>204</v>
      </c>
      <c r="G31" s="12"/>
      <c r="H31" s="196"/>
      <c r="I31" s="197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" customHeight="1">
      <c r="A32" s="9"/>
      <c r="B32" s="104">
        <f t="shared" si="1"/>
        <v>22</v>
      </c>
      <c r="C32" s="102" t="str">
        <f>+$C$12</f>
        <v>Girls</v>
      </c>
      <c r="D32" s="102">
        <f>+D31</f>
        <v>100</v>
      </c>
      <c r="E32" s="102" t="str">
        <f t="shared" si="2"/>
        <v>yard</v>
      </c>
      <c r="F32" s="102" t="str">
        <f>+F31</f>
        <v>Breaststroke</v>
      </c>
      <c r="G32" s="102"/>
      <c r="H32" s="198"/>
      <c r="I32" s="199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30" customHeight="1">
      <c r="A33" s="9"/>
      <c r="B33" s="11">
        <f t="shared" si="1"/>
        <v>23</v>
      </c>
      <c r="C33" s="12" t="str">
        <f>+$C$11</f>
        <v>Boys</v>
      </c>
      <c r="D33" s="17">
        <v>400</v>
      </c>
      <c r="E33" s="12" t="str">
        <f t="shared" si="2"/>
        <v>yard</v>
      </c>
      <c r="F33" s="17" t="s">
        <v>202</v>
      </c>
      <c r="G33" s="12"/>
      <c r="H33" s="196"/>
      <c r="I33" s="197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9.25" customHeight="1">
      <c r="A34" s="9"/>
      <c r="B34" s="20">
        <f t="shared" si="1"/>
        <v>24</v>
      </c>
      <c r="C34" s="21" t="str">
        <f>+$C$12</f>
        <v>Girls</v>
      </c>
      <c r="D34" s="21">
        <f>+D33</f>
        <v>400</v>
      </c>
      <c r="E34" s="21" t="str">
        <f t="shared" si="2"/>
        <v>yard</v>
      </c>
      <c r="F34" s="21" t="str">
        <f>+F33</f>
        <v>Freestyle Relay</v>
      </c>
      <c r="G34" s="21"/>
      <c r="H34" s="200"/>
      <c r="I34" s="20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7.5" customHeight="1">
      <c r="A35" s="9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6" width="8.25390625" style="8" customWidth="1"/>
    <col min="17" max="16384" width="9.125" style="8" customWidth="1"/>
  </cols>
  <sheetData>
    <row r="1" spans="1:17" ht="18" customHeight="1">
      <c r="A1" s="9"/>
      <c r="B1" s="109" t="s">
        <v>3</v>
      </c>
      <c r="C1" s="9"/>
      <c r="E1" s="9"/>
      <c r="F1" s="9"/>
      <c r="G1" s="9"/>
      <c r="H1" s="9"/>
      <c r="I1" s="9"/>
      <c r="K1" s="23" t="s">
        <v>85</v>
      </c>
      <c r="L1" s="11"/>
      <c r="M1" s="12"/>
      <c r="N1" s="12"/>
      <c r="O1" s="12"/>
      <c r="P1" s="13"/>
      <c r="Q1" s="9"/>
    </row>
    <row r="2" spans="1:17" ht="18" customHeight="1">
      <c r="A2" s="9"/>
      <c r="B2" s="101" t="s">
        <v>193</v>
      </c>
      <c r="C2" s="9"/>
      <c r="E2" s="11"/>
      <c r="F2" s="12"/>
      <c r="G2" s="12"/>
      <c r="H2" s="13"/>
      <c r="I2" s="9"/>
      <c r="K2" s="23" t="s">
        <v>86</v>
      </c>
      <c r="L2" s="11"/>
      <c r="M2" s="12"/>
      <c r="N2" s="12"/>
      <c r="O2" s="12"/>
      <c r="P2" s="13"/>
      <c r="Q2" s="9"/>
    </row>
    <row r="3" spans="1:17" ht="18" customHeight="1">
      <c r="A3" s="9"/>
      <c r="B3" s="101" t="s">
        <v>2</v>
      </c>
      <c r="C3" s="9"/>
      <c r="E3" s="11"/>
      <c r="F3" s="12"/>
      <c r="G3" s="12"/>
      <c r="H3" s="13"/>
      <c r="I3" s="9"/>
      <c r="K3" s="23" t="s">
        <v>87</v>
      </c>
      <c r="L3" s="142"/>
      <c r="M3" s="12"/>
      <c r="N3" s="12"/>
      <c r="O3" s="12"/>
      <c r="P3" s="13"/>
      <c r="Q3" s="9"/>
    </row>
    <row r="4" spans="1:17" ht="18" customHeight="1">
      <c r="A4" s="9"/>
      <c r="B4" s="101" t="s">
        <v>4</v>
      </c>
      <c r="C4" s="9"/>
      <c r="E4" s="11"/>
      <c r="F4" s="12"/>
      <c r="G4" s="12"/>
      <c r="H4" s="13"/>
      <c r="I4" s="9"/>
      <c r="K4" s="23" t="s">
        <v>46</v>
      </c>
      <c r="L4" s="11"/>
      <c r="M4" s="12"/>
      <c r="N4" s="12"/>
      <c r="O4" s="12"/>
      <c r="P4" s="143" t="s">
        <v>50</v>
      </c>
      <c r="Q4" s="9"/>
    </row>
    <row r="5" spans="1:17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" customHeight="1">
      <c r="A6" s="9"/>
      <c r="B6" s="9"/>
      <c r="C6" s="101" t="s">
        <v>154</v>
      </c>
      <c r="D6" s="9"/>
      <c r="E6" s="9"/>
      <c r="F6" s="9"/>
      <c r="G6" s="9"/>
      <c r="H6" s="101" t="s">
        <v>207</v>
      </c>
      <c r="I6" s="9"/>
      <c r="J6" s="101" t="s">
        <v>232</v>
      </c>
      <c r="K6" s="9"/>
      <c r="L6" s="9"/>
      <c r="M6" s="9"/>
      <c r="N6" s="9"/>
      <c r="O6" s="9"/>
      <c r="P6" s="101" t="s">
        <v>233</v>
      </c>
      <c r="Q6" s="9"/>
      <c r="R6" s="9"/>
    </row>
    <row r="7" spans="1:18" ht="24.75" customHeight="1">
      <c r="A7" s="9"/>
      <c r="B7" s="11">
        <v>1</v>
      </c>
      <c r="C7" s="17" t="s">
        <v>196</v>
      </c>
      <c r="D7" s="17">
        <v>200</v>
      </c>
      <c r="E7" s="17" t="s">
        <v>205</v>
      </c>
      <c r="F7" s="17" t="s">
        <v>198</v>
      </c>
      <c r="G7" s="12"/>
      <c r="H7" s="11"/>
      <c r="I7" s="12"/>
      <c r="J7" s="12"/>
      <c r="K7" s="12"/>
      <c r="L7" s="12"/>
      <c r="M7" s="12"/>
      <c r="N7" s="12"/>
      <c r="O7" s="12"/>
      <c r="P7" s="13"/>
      <c r="Q7" s="12"/>
      <c r="R7" s="13"/>
    </row>
    <row r="8" spans="1:18" ht="24.75" customHeight="1">
      <c r="A8" s="9"/>
      <c r="B8" s="18">
        <f aca="true" t="shared" si="0" ref="B8:B30">1+B7</f>
        <v>2</v>
      </c>
      <c r="C8" s="79" t="str">
        <f>IF(C7="Boys","Girls","Boys")</f>
        <v>Girls</v>
      </c>
      <c r="D8" s="19">
        <f>+D7</f>
        <v>200</v>
      </c>
      <c r="E8" s="19" t="str">
        <f aca="true" t="shared" si="1" ref="E8:E14">+$E$7</f>
        <v>meter</v>
      </c>
      <c r="F8" s="19" t="str">
        <f>+F7</f>
        <v>Medley Relay</v>
      </c>
      <c r="G8" s="19"/>
      <c r="H8" s="104"/>
      <c r="I8" s="102"/>
      <c r="J8" s="102"/>
      <c r="K8" s="102"/>
      <c r="L8" s="102"/>
      <c r="M8" s="102"/>
      <c r="N8" s="102"/>
      <c r="O8" s="102"/>
      <c r="P8" s="103"/>
      <c r="Q8" s="102"/>
      <c r="R8" s="103"/>
    </row>
    <row r="9" spans="1:18" ht="24.75" customHeight="1">
      <c r="A9" s="9"/>
      <c r="B9" s="11">
        <f t="shared" si="0"/>
        <v>3</v>
      </c>
      <c r="C9" s="12" t="str">
        <f>+$C$7</f>
        <v>Boys</v>
      </c>
      <c r="D9" s="17">
        <v>200</v>
      </c>
      <c r="E9" s="12" t="str">
        <f t="shared" si="1"/>
        <v>meter</v>
      </c>
      <c r="F9" s="17" t="s">
        <v>199</v>
      </c>
      <c r="G9" s="12"/>
      <c r="H9" s="11"/>
      <c r="I9" s="12"/>
      <c r="J9" s="12"/>
      <c r="K9" s="12"/>
      <c r="L9" s="12"/>
      <c r="M9" s="12"/>
      <c r="N9" s="12"/>
      <c r="O9" s="12"/>
      <c r="P9" s="13"/>
      <c r="Q9" s="12"/>
      <c r="R9" s="13"/>
    </row>
    <row r="10" spans="1:18" ht="24.75" customHeight="1">
      <c r="A10" s="9"/>
      <c r="B10" s="104">
        <f t="shared" si="0"/>
        <v>4</v>
      </c>
      <c r="C10" s="102" t="str">
        <f>+$C$8</f>
        <v>Girls</v>
      </c>
      <c r="D10" s="102">
        <f>+D9</f>
        <v>200</v>
      </c>
      <c r="E10" s="102" t="str">
        <f t="shared" si="1"/>
        <v>meter</v>
      </c>
      <c r="F10" s="102" t="str">
        <f>+F9</f>
        <v>Freestyle</v>
      </c>
      <c r="G10" s="102"/>
      <c r="H10" s="104"/>
      <c r="I10" s="102"/>
      <c r="J10" s="102"/>
      <c r="K10" s="102"/>
      <c r="L10" s="102"/>
      <c r="M10" s="102"/>
      <c r="N10" s="102"/>
      <c r="O10" s="102"/>
      <c r="P10" s="103"/>
      <c r="Q10" s="102"/>
      <c r="R10" s="103"/>
    </row>
    <row r="11" spans="1:18" ht="24.75" customHeight="1">
      <c r="A11" s="9"/>
      <c r="B11" s="11">
        <f t="shared" si="0"/>
        <v>5</v>
      </c>
      <c r="C11" s="12" t="str">
        <f>+$C$7</f>
        <v>Boys</v>
      </c>
      <c r="D11" s="17">
        <v>200</v>
      </c>
      <c r="E11" s="12" t="str">
        <f t="shared" si="1"/>
        <v>meter</v>
      </c>
      <c r="F11" s="17" t="s">
        <v>200</v>
      </c>
      <c r="G11" s="12"/>
      <c r="H11" s="11"/>
      <c r="I11" s="12"/>
      <c r="J11" s="12"/>
      <c r="K11" s="12"/>
      <c r="L11" s="12"/>
      <c r="M11" s="12"/>
      <c r="N11" s="12"/>
      <c r="O11" s="12"/>
      <c r="P11" s="13"/>
      <c r="Q11" s="12"/>
      <c r="R11" s="13"/>
    </row>
    <row r="12" spans="1:18" ht="24.75" customHeight="1">
      <c r="A12" s="9"/>
      <c r="B12" s="104">
        <f t="shared" si="0"/>
        <v>6</v>
      </c>
      <c r="C12" s="102" t="str">
        <f>+$C$8</f>
        <v>Girls</v>
      </c>
      <c r="D12" s="102">
        <f>+D11</f>
        <v>200</v>
      </c>
      <c r="E12" s="102" t="str">
        <f t="shared" si="1"/>
        <v>meter</v>
      </c>
      <c r="F12" s="102" t="str">
        <f>+F11</f>
        <v>Individual Medley</v>
      </c>
      <c r="G12" s="102"/>
      <c r="H12" s="104"/>
      <c r="I12" s="102"/>
      <c r="J12" s="102"/>
      <c r="K12" s="102"/>
      <c r="L12" s="102"/>
      <c r="M12" s="102"/>
      <c r="N12" s="102"/>
      <c r="O12" s="102"/>
      <c r="P12" s="103"/>
      <c r="Q12" s="102"/>
      <c r="R12" s="103"/>
    </row>
    <row r="13" spans="1:18" ht="24.75" customHeight="1">
      <c r="A13" s="9"/>
      <c r="B13" s="11">
        <f t="shared" si="0"/>
        <v>7</v>
      </c>
      <c r="C13" s="12" t="str">
        <f>+$C$7</f>
        <v>Boys</v>
      </c>
      <c r="D13" s="17">
        <v>50</v>
      </c>
      <c r="E13" s="12" t="str">
        <f t="shared" si="1"/>
        <v>meter</v>
      </c>
      <c r="F13" s="17" t="s">
        <v>199</v>
      </c>
      <c r="G13" s="12"/>
      <c r="H13" s="11"/>
      <c r="I13" s="12"/>
      <c r="J13" s="12"/>
      <c r="K13" s="12"/>
      <c r="L13" s="12"/>
      <c r="M13" s="12"/>
      <c r="N13" s="12"/>
      <c r="O13" s="12"/>
      <c r="P13" s="13"/>
      <c r="Q13" s="12"/>
      <c r="R13" s="13"/>
    </row>
    <row r="14" spans="1:18" ht="24.75" customHeight="1">
      <c r="A14" s="9"/>
      <c r="B14" s="104">
        <f t="shared" si="0"/>
        <v>8</v>
      </c>
      <c r="C14" s="102" t="str">
        <f>+$C$8</f>
        <v>Girls</v>
      </c>
      <c r="D14" s="102">
        <f>+D13</f>
        <v>50</v>
      </c>
      <c r="E14" s="102" t="str">
        <f t="shared" si="1"/>
        <v>meter</v>
      </c>
      <c r="F14" s="102" t="str">
        <f>+F13</f>
        <v>Freestyle</v>
      </c>
      <c r="G14" s="102"/>
      <c r="H14" s="104"/>
      <c r="I14" s="102"/>
      <c r="J14" s="102"/>
      <c r="K14" s="102"/>
      <c r="L14" s="102"/>
      <c r="M14" s="102"/>
      <c r="N14" s="102"/>
      <c r="O14" s="102"/>
      <c r="P14" s="103"/>
      <c r="Q14" s="102"/>
      <c r="R14" s="103"/>
    </row>
    <row r="15" spans="1:18" ht="24.75" customHeight="1">
      <c r="A15" s="9"/>
      <c r="B15" s="11">
        <f t="shared" si="0"/>
        <v>9</v>
      </c>
      <c r="C15" s="12" t="str">
        <f>+$C$7</f>
        <v>Boys</v>
      </c>
      <c r="D15" s="17">
        <v>1</v>
      </c>
      <c r="E15" s="17" t="s">
        <v>205</v>
      </c>
      <c r="F15" s="17" t="s">
        <v>206</v>
      </c>
      <c r="G15" s="12"/>
      <c r="H15" s="11"/>
      <c r="I15" s="12"/>
      <c r="J15" s="12"/>
      <c r="K15" s="12"/>
      <c r="L15" s="12"/>
      <c r="M15" s="12"/>
      <c r="N15" s="12"/>
      <c r="O15" s="12"/>
      <c r="P15" s="13"/>
      <c r="Q15" s="12"/>
      <c r="R15" s="13"/>
    </row>
    <row r="16" spans="1:18" ht="24.75" customHeight="1">
      <c r="A16" s="9"/>
      <c r="B16" s="104">
        <f t="shared" si="0"/>
        <v>10</v>
      </c>
      <c r="C16" s="102" t="str">
        <f>+$C$8</f>
        <v>Girls</v>
      </c>
      <c r="D16" s="102">
        <f>+D15</f>
        <v>1</v>
      </c>
      <c r="E16" s="102" t="str">
        <f>+E15</f>
        <v>meter</v>
      </c>
      <c r="F16" s="102" t="str">
        <f>+F15</f>
        <v>Diving</v>
      </c>
      <c r="G16" s="102"/>
      <c r="H16" s="104"/>
      <c r="I16" s="102" t="s">
        <v>164</v>
      </c>
      <c r="J16" s="102"/>
      <c r="K16" s="102"/>
      <c r="L16" s="102"/>
      <c r="M16" s="102"/>
      <c r="N16" s="102"/>
      <c r="O16" s="102"/>
      <c r="P16" s="103"/>
      <c r="Q16" s="102"/>
      <c r="R16" s="103"/>
    </row>
    <row r="17" spans="1:18" ht="24.75" customHeight="1">
      <c r="A17" s="9"/>
      <c r="B17" s="11">
        <f t="shared" si="0"/>
        <v>11</v>
      </c>
      <c r="C17" s="12" t="str">
        <f>+$C$7</f>
        <v>Boys</v>
      </c>
      <c r="D17" s="17">
        <v>100</v>
      </c>
      <c r="E17" s="12" t="str">
        <f aca="true" t="shared" si="2" ref="E17:E30">+$E$7</f>
        <v>meter</v>
      </c>
      <c r="F17" s="17" t="s">
        <v>201</v>
      </c>
      <c r="G17" s="12"/>
      <c r="H17" s="11"/>
      <c r="I17" s="12"/>
      <c r="J17" s="12"/>
      <c r="K17" s="12"/>
      <c r="L17" s="12"/>
      <c r="M17" s="12"/>
      <c r="N17" s="12"/>
      <c r="O17" s="12"/>
      <c r="P17" s="13"/>
      <c r="Q17" s="12"/>
      <c r="R17" s="13"/>
    </row>
    <row r="18" spans="1:18" ht="24.75" customHeight="1">
      <c r="A18" s="9"/>
      <c r="B18" s="104">
        <f t="shared" si="0"/>
        <v>12</v>
      </c>
      <c r="C18" s="102" t="str">
        <f>+$C$8</f>
        <v>Girls</v>
      </c>
      <c r="D18" s="102">
        <f>+D17</f>
        <v>100</v>
      </c>
      <c r="E18" s="102" t="str">
        <f t="shared" si="2"/>
        <v>meter</v>
      </c>
      <c r="F18" s="102" t="str">
        <f>+F17</f>
        <v>Butterfly</v>
      </c>
      <c r="G18" s="102"/>
      <c r="H18" s="104"/>
      <c r="I18" s="102"/>
      <c r="J18" s="102"/>
      <c r="K18" s="102"/>
      <c r="L18" s="102"/>
      <c r="M18" s="102"/>
      <c r="N18" s="102"/>
      <c r="O18" s="102"/>
      <c r="P18" s="103"/>
      <c r="Q18" s="102"/>
      <c r="R18" s="103"/>
    </row>
    <row r="19" spans="1:18" ht="24.75" customHeight="1">
      <c r="A19" s="9"/>
      <c r="B19" s="11">
        <f t="shared" si="0"/>
        <v>13</v>
      </c>
      <c r="C19" s="12" t="str">
        <f>+$C$7</f>
        <v>Boys</v>
      </c>
      <c r="D19" s="17">
        <v>100</v>
      </c>
      <c r="E19" s="12" t="str">
        <f t="shared" si="2"/>
        <v>meter</v>
      </c>
      <c r="F19" s="17" t="s">
        <v>199</v>
      </c>
      <c r="G19" s="12"/>
      <c r="H19" s="11"/>
      <c r="I19" s="12"/>
      <c r="J19" s="12"/>
      <c r="K19" s="12"/>
      <c r="L19" s="12"/>
      <c r="M19" s="12"/>
      <c r="N19" s="12"/>
      <c r="O19" s="12"/>
      <c r="P19" s="13"/>
      <c r="Q19" s="12"/>
      <c r="R19" s="13"/>
    </row>
    <row r="20" spans="1:18" ht="24.75" customHeight="1">
      <c r="A20" s="9"/>
      <c r="B20" s="104">
        <f t="shared" si="0"/>
        <v>14</v>
      </c>
      <c r="C20" s="102" t="str">
        <f>+$C$8</f>
        <v>Girls</v>
      </c>
      <c r="D20" s="102">
        <f>+D19</f>
        <v>100</v>
      </c>
      <c r="E20" s="102" t="str">
        <f t="shared" si="2"/>
        <v>meter</v>
      </c>
      <c r="F20" s="102" t="str">
        <f>+F19</f>
        <v>Freestyle</v>
      </c>
      <c r="G20" s="102"/>
      <c r="H20" s="104"/>
      <c r="I20" s="102"/>
      <c r="J20" s="102"/>
      <c r="K20" s="102"/>
      <c r="L20" s="102"/>
      <c r="M20" s="102"/>
      <c r="N20" s="102"/>
      <c r="O20" s="102"/>
      <c r="P20" s="103"/>
      <c r="Q20" s="102"/>
      <c r="R20" s="103"/>
    </row>
    <row r="21" spans="1:18" ht="24.75" customHeight="1">
      <c r="A21" s="9"/>
      <c r="B21" s="11">
        <f t="shared" si="0"/>
        <v>15</v>
      </c>
      <c r="C21" s="12" t="str">
        <f>+$C$7</f>
        <v>Boys</v>
      </c>
      <c r="D21" s="17">
        <f>IF(E21="meter",400,500)</f>
        <v>400</v>
      </c>
      <c r="E21" s="12" t="str">
        <f t="shared" si="2"/>
        <v>meter</v>
      </c>
      <c r="F21" s="17" t="s">
        <v>199</v>
      </c>
      <c r="G21" s="12"/>
      <c r="H21" s="11"/>
      <c r="I21" s="12"/>
      <c r="J21" s="12"/>
      <c r="K21" s="12"/>
      <c r="L21" s="12"/>
      <c r="M21" s="12"/>
      <c r="N21" s="12"/>
      <c r="O21" s="12"/>
      <c r="P21" s="13"/>
      <c r="Q21" s="12"/>
      <c r="R21" s="13"/>
    </row>
    <row r="22" spans="1:18" ht="24.75" customHeight="1">
      <c r="A22" s="9"/>
      <c r="B22" s="104">
        <f t="shared" si="0"/>
        <v>16</v>
      </c>
      <c r="C22" s="102" t="str">
        <f>+$C$8</f>
        <v>Girls</v>
      </c>
      <c r="D22" s="102">
        <f>+D21</f>
        <v>400</v>
      </c>
      <c r="E22" s="102" t="str">
        <f t="shared" si="2"/>
        <v>meter</v>
      </c>
      <c r="F22" s="102" t="str">
        <f>+F21</f>
        <v>Freestyle</v>
      </c>
      <c r="G22" s="102"/>
      <c r="H22" s="104"/>
      <c r="I22" s="102"/>
      <c r="J22" s="102"/>
      <c r="K22" s="102"/>
      <c r="L22" s="102"/>
      <c r="M22" s="102"/>
      <c r="N22" s="102"/>
      <c r="O22" s="102"/>
      <c r="P22" s="103"/>
      <c r="Q22" s="102"/>
      <c r="R22" s="103"/>
    </row>
    <row r="23" spans="1:18" ht="24.75" customHeight="1">
      <c r="A23" s="9"/>
      <c r="B23" s="11">
        <f t="shared" si="0"/>
        <v>17</v>
      </c>
      <c r="C23" s="12" t="str">
        <f>+$C$7</f>
        <v>Boys</v>
      </c>
      <c r="D23" s="17">
        <v>200</v>
      </c>
      <c r="E23" s="12" t="str">
        <f t="shared" si="2"/>
        <v>meter</v>
      </c>
      <c r="F23" s="17" t="s">
        <v>202</v>
      </c>
      <c r="G23" s="12"/>
      <c r="H23" s="11"/>
      <c r="I23" s="12"/>
      <c r="J23" s="12"/>
      <c r="K23" s="12"/>
      <c r="L23" s="12"/>
      <c r="M23" s="12"/>
      <c r="N23" s="12"/>
      <c r="O23" s="12"/>
      <c r="P23" s="13"/>
      <c r="Q23" s="12"/>
      <c r="R23" s="13"/>
    </row>
    <row r="24" spans="1:18" ht="24.75" customHeight="1">
      <c r="A24" s="9"/>
      <c r="B24" s="104">
        <f t="shared" si="0"/>
        <v>18</v>
      </c>
      <c r="C24" s="102" t="str">
        <f>+$C$8</f>
        <v>Girls</v>
      </c>
      <c r="D24" s="102">
        <f>+D23</f>
        <v>200</v>
      </c>
      <c r="E24" s="102" t="str">
        <f t="shared" si="2"/>
        <v>meter</v>
      </c>
      <c r="F24" s="102" t="str">
        <f>+F23</f>
        <v>Freestyle Relay</v>
      </c>
      <c r="G24" s="102"/>
      <c r="H24" s="104"/>
      <c r="I24" s="102"/>
      <c r="J24" s="102"/>
      <c r="K24" s="102"/>
      <c r="L24" s="102"/>
      <c r="M24" s="102"/>
      <c r="N24" s="102"/>
      <c r="O24" s="102"/>
      <c r="P24" s="103"/>
      <c r="Q24" s="102"/>
      <c r="R24" s="103"/>
    </row>
    <row r="25" spans="1:18" ht="24.75" customHeight="1">
      <c r="A25" s="9"/>
      <c r="B25" s="11">
        <f t="shared" si="0"/>
        <v>19</v>
      </c>
      <c r="C25" s="12" t="str">
        <f>+$C$7</f>
        <v>Boys</v>
      </c>
      <c r="D25" s="17">
        <v>100</v>
      </c>
      <c r="E25" s="12" t="str">
        <f t="shared" si="2"/>
        <v>meter</v>
      </c>
      <c r="F25" s="17" t="s">
        <v>203</v>
      </c>
      <c r="G25" s="12"/>
      <c r="H25" s="11"/>
      <c r="I25" s="12"/>
      <c r="J25" s="12"/>
      <c r="K25" s="12"/>
      <c r="L25" s="12"/>
      <c r="M25" s="12"/>
      <c r="N25" s="12"/>
      <c r="O25" s="12"/>
      <c r="P25" s="13"/>
      <c r="Q25" s="12"/>
      <c r="R25" s="13"/>
    </row>
    <row r="26" spans="1:18" ht="24.75" customHeight="1">
      <c r="A26" s="9"/>
      <c r="B26" s="104">
        <f t="shared" si="0"/>
        <v>20</v>
      </c>
      <c r="C26" s="102" t="str">
        <f>+$C$8</f>
        <v>Girls</v>
      </c>
      <c r="D26" s="102">
        <f>+D25</f>
        <v>100</v>
      </c>
      <c r="E26" s="102" t="str">
        <f t="shared" si="2"/>
        <v>meter</v>
      </c>
      <c r="F26" s="102" t="str">
        <f>+F25</f>
        <v>Backstroke</v>
      </c>
      <c r="G26" s="102"/>
      <c r="H26" s="104"/>
      <c r="I26" s="102"/>
      <c r="J26" s="102"/>
      <c r="K26" s="102"/>
      <c r="L26" s="102"/>
      <c r="M26" s="102"/>
      <c r="N26" s="102"/>
      <c r="O26" s="102"/>
      <c r="P26" s="103"/>
      <c r="Q26" s="102"/>
      <c r="R26" s="103"/>
    </row>
    <row r="27" spans="1:18" ht="24.75" customHeight="1">
      <c r="A27" s="9"/>
      <c r="B27" s="11">
        <f t="shared" si="0"/>
        <v>21</v>
      </c>
      <c r="C27" s="12" t="str">
        <f>+$C$7</f>
        <v>Boys</v>
      </c>
      <c r="D27" s="17">
        <v>100</v>
      </c>
      <c r="E27" s="12" t="str">
        <f t="shared" si="2"/>
        <v>meter</v>
      </c>
      <c r="F27" s="17" t="s">
        <v>204</v>
      </c>
      <c r="G27" s="12"/>
      <c r="H27" s="11"/>
      <c r="I27" s="12"/>
      <c r="J27" s="12"/>
      <c r="K27" s="12"/>
      <c r="L27" s="12"/>
      <c r="M27" s="12"/>
      <c r="N27" s="12"/>
      <c r="O27" s="12"/>
      <c r="P27" s="13"/>
      <c r="Q27" s="12"/>
      <c r="R27" s="13"/>
    </row>
    <row r="28" spans="1:18" ht="24.75" customHeight="1">
      <c r="A28" s="9"/>
      <c r="B28" s="104">
        <f t="shared" si="0"/>
        <v>22</v>
      </c>
      <c r="C28" s="102" t="str">
        <f>+$C$8</f>
        <v>Girls</v>
      </c>
      <c r="D28" s="102">
        <f>+D27</f>
        <v>100</v>
      </c>
      <c r="E28" s="102" t="str">
        <f t="shared" si="2"/>
        <v>meter</v>
      </c>
      <c r="F28" s="102" t="str">
        <f>+F27</f>
        <v>Breaststroke</v>
      </c>
      <c r="G28" s="102"/>
      <c r="H28" s="104"/>
      <c r="I28" s="102"/>
      <c r="J28" s="102"/>
      <c r="K28" s="102"/>
      <c r="L28" s="102"/>
      <c r="M28" s="102"/>
      <c r="N28" s="102"/>
      <c r="O28" s="102"/>
      <c r="P28" s="103"/>
      <c r="Q28" s="102"/>
      <c r="R28" s="103"/>
    </row>
    <row r="29" spans="1:18" ht="24.75" customHeight="1">
      <c r="A29" s="9"/>
      <c r="B29" s="11">
        <f t="shared" si="0"/>
        <v>23</v>
      </c>
      <c r="C29" s="12" t="str">
        <f>+$C$7</f>
        <v>Boys</v>
      </c>
      <c r="D29" s="17">
        <v>400</v>
      </c>
      <c r="E29" s="12" t="str">
        <f t="shared" si="2"/>
        <v>meter</v>
      </c>
      <c r="F29" s="17" t="s">
        <v>202</v>
      </c>
      <c r="G29" s="12"/>
      <c r="H29" s="11"/>
      <c r="I29" s="12"/>
      <c r="J29" s="12"/>
      <c r="K29" s="12"/>
      <c r="L29" s="12"/>
      <c r="M29" s="12"/>
      <c r="N29" s="12"/>
      <c r="O29" s="12"/>
      <c r="P29" s="13"/>
      <c r="Q29" s="12"/>
      <c r="R29" s="13"/>
    </row>
    <row r="30" spans="1:18" ht="24.75" customHeight="1">
      <c r="A30" s="9"/>
      <c r="B30" s="20">
        <f t="shared" si="0"/>
        <v>24</v>
      </c>
      <c r="C30" s="21" t="str">
        <f>+$C$8</f>
        <v>Girls</v>
      </c>
      <c r="D30" s="21">
        <f>+D29</f>
        <v>400</v>
      </c>
      <c r="E30" s="21" t="str">
        <f t="shared" si="2"/>
        <v>meter</v>
      </c>
      <c r="F30" s="21" t="str">
        <f>+F29</f>
        <v>Freestyle Relay</v>
      </c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2"/>
    </row>
    <row r="31" spans="1:17" ht="7.5" customHeight="1">
      <c r="A31" s="9"/>
      <c r="B31" s="9"/>
      <c r="C31" s="9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3.25" customHeight="1">
      <c r="A32" s="9"/>
      <c r="B32" s="9"/>
      <c r="C32" s="9"/>
      <c r="D32" s="9"/>
      <c r="E32" s="9"/>
      <c r="F32" s="9"/>
      <c r="G32" s="23" t="s">
        <v>1</v>
      </c>
      <c r="H32" s="11"/>
      <c r="I32" s="12"/>
      <c r="J32" s="13"/>
      <c r="K32" s="9"/>
      <c r="L32" s="9"/>
      <c r="M32" s="23" t="s">
        <v>0</v>
      </c>
      <c r="N32" s="11"/>
      <c r="O32" s="12"/>
      <c r="P32" s="13"/>
      <c r="Q32" s="9"/>
    </row>
    <row r="33" spans="1:17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>
      <c r="A34" s="9"/>
      <c r="B34" s="109" t="s">
        <v>194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customHeight="1">
      <c r="A35" s="9"/>
      <c r="B35" s="105" t="s">
        <v>45</v>
      </c>
      <c r="C35" s="12"/>
      <c r="D35" s="12"/>
      <c r="E35" s="12"/>
      <c r="F35" s="13"/>
      <c r="G35" s="106" t="s">
        <v>153</v>
      </c>
      <c r="H35" s="12"/>
      <c r="I35" s="107" t="s">
        <v>165</v>
      </c>
      <c r="J35" s="13"/>
      <c r="K35" s="11"/>
      <c r="L35" s="12"/>
      <c r="M35" s="108" t="s">
        <v>166</v>
      </c>
      <c r="N35" s="12"/>
      <c r="O35" s="12"/>
      <c r="P35" s="106" t="s">
        <v>172</v>
      </c>
      <c r="Q35" s="9"/>
    </row>
    <row r="36" spans="1:17" ht="24" customHeight="1">
      <c r="A36" s="9"/>
      <c r="B36" s="11"/>
      <c r="C36" s="12"/>
      <c r="D36" s="12"/>
      <c r="E36" s="12"/>
      <c r="F36" s="13"/>
      <c r="G36" s="14"/>
      <c r="H36" s="11"/>
      <c r="I36" s="12"/>
      <c r="J36" s="13"/>
      <c r="K36" s="11"/>
      <c r="L36" s="12"/>
      <c r="M36" s="12"/>
      <c r="N36" s="12"/>
      <c r="O36" s="12"/>
      <c r="P36" s="14"/>
      <c r="Q36" s="9"/>
    </row>
    <row r="37" spans="1:17" ht="24" customHeight="1">
      <c r="A37" s="9"/>
      <c r="B37" s="11"/>
      <c r="C37" s="12"/>
      <c r="D37" s="12"/>
      <c r="E37" s="12"/>
      <c r="F37" s="13"/>
      <c r="G37" s="14"/>
      <c r="H37" s="11"/>
      <c r="I37" s="12"/>
      <c r="J37" s="13"/>
      <c r="K37" s="11"/>
      <c r="L37" s="12"/>
      <c r="M37" s="12"/>
      <c r="N37" s="12"/>
      <c r="O37" s="12"/>
      <c r="P37" s="14"/>
      <c r="Q37" s="9"/>
    </row>
    <row r="38" spans="1:17" ht="24" customHeight="1">
      <c r="A38" s="9"/>
      <c r="B38" s="11"/>
      <c r="C38" s="12"/>
      <c r="D38" s="12"/>
      <c r="E38" s="12"/>
      <c r="F38" s="13"/>
      <c r="G38" s="14"/>
      <c r="H38" s="11"/>
      <c r="I38" s="12"/>
      <c r="J38" s="13"/>
      <c r="K38" s="11"/>
      <c r="L38" s="12"/>
      <c r="M38" s="12"/>
      <c r="N38" s="12"/>
      <c r="O38" s="12"/>
      <c r="P38" s="14"/>
      <c r="Q38" s="9"/>
    </row>
    <row r="39" spans="1:17" ht="24" customHeight="1">
      <c r="A39" s="9"/>
      <c r="B39" s="11"/>
      <c r="C39" s="12"/>
      <c r="D39" s="12"/>
      <c r="E39" s="12"/>
      <c r="F39" s="13"/>
      <c r="G39" s="14"/>
      <c r="H39" s="11"/>
      <c r="I39" s="12"/>
      <c r="J39" s="13"/>
      <c r="K39" s="11"/>
      <c r="L39" s="12"/>
      <c r="M39" s="12"/>
      <c r="N39" s="12"/>
      <c r="O39" s="12"/>
      <c r="P39" s="14"/>
      <c r="Q39" s="9"/>
    </row>
    <row r="40" spans="1:17" ht="24" customHeight="1">
      <c r="A40" s="9"/>
      <c r="B40" s="11"/>
      <c r="C40" s="12"/>
      <c r="D40" s="12"/>
      <c r="E40" s="12"/>
      <c r="F40" s="13"/>
      <c r="G40" s="14"/>
      <c r="H40" s="11"/>
      <c r="I40" s="12"/>
      <c r="J40" s="13"/>
      <c r="K40" s="11"/>
      <c r="L40" s="12"/>
      <c r="M40" s="12"/>
      <c r="N40" s="12"/>
      <c r="O40" s="12"/>
      <c r="P40" s="14"/>
      <c r="Q40" s="9"/>
    </row>
    <row r="41" spans="1:17" ht="24" customHeight="1">
      <c r="A41" s="9"/>
      <c r="B41" s="11"/>
      <c r="C41" s="12"/>
      <c r="D41" s="12"/>
      <c r="E41" s="12"/>
      <c r="F41" s="13"/>
      <c r="G41" s="14"/>
      <c r="H41" s="11"/>
      <c r="I41" s="12"/>
      <c r="J41" s="13"/>
      <c r="K41" s="11"/>
      <c r="L41" s="12"/>
      <c r="M41" s="12"/>
      <c r="N41" s="12"/>
      <c r="O41" s="12"/>
      <c r="P41" s="14"/>
      <c r="Q41" s="9"/>
    </row>
    <row r="42" spans="1:17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6" customWidth="1"/>
    <col min="2" max="2" width="21.125" style="26" customWidth="1"/>
    <col min="3" max="3" width="23.00390625" style="26" customWidth="1"/>
    <col min="4" max="5" width="18.50390625" style="26" customWidth="1"/>
    <col min="6" max="8" width="15.75390625" style="26" customWidth="1"/>
    <col min="9" max="16384" width="9.125" style="26" customWidth="1"/>
  </cols>
  <sheetData>
    <row r="1" spans="1:6" ht="18" customHeight="1">
      <c r="A1" s="38" t="s">
        <v>22</v>
      </c>
      <c r="B1" s="39"/>
      <c r="C1" s="39"/>
      <c r="D1" s="39"/>
      <c r="E1" s="39"/>
      <c r="F1" s="40" t="s">
        <v>23</v>
      </c>
    </row>
    <row r="2" ht="18" customHeight="1">
      <c r="A2" s="15"/>
    </row>
    <row r="3" spans="1:3" ht="18" customHeight="1">
      <c r="A3" s="15" t="s">
        <v>154</v>
      </c>
      <c r="B3" s="29"/>
      <c r="C3" s="29"/>
    </row>
    <row r="4" ht="18" customHeight="1">
      <c r="A4" s="15"/>
    </row>
    <row r="5" spans="1:6" ht="18" customHeight="1">
      <c r="A5" s="15"/>
      <c r="B5" s="231" t="s">
        <v>24</v>
      </c>
      <c r="C5" s="232"/>
      <c r="D5" s="233"/>
      <c r="E5" s="41"/>
      <c r="F5" s="37" t="s">
        <v>28</v>
      </c>
    </row>
    <row r="6" spans="1:6" ht="18" customHeight="1">
      <c r="A6" s="15"/>
      <c r="B6" s="33"/>
      <c r="C6" s="30"/>
      <c r="D6" s="33"/>
      <c r="E6" s="36"/>
      <c r="F6" s="34" t="s">
        <v>29</v>
      </c>
    </row>
    <row r="7" spans="2:6" ht="18" customHeight="1">
      <c r="B7" s="34" t="s">
        <v>25</v>
      </c>
      <c r="C7" s="31" t="s">
        <v>27</v>
      </c>
      <c r="D7" s="34" t="s">
        <v>173</v>
      </c>
      <c r="E7" s="34" t="s">
        <v>30</v>
      </c>
      <c r="F7" s="34" t="s">
        <v>30</v>
      </c>
    </row>
    <row r="8" spans="2:6" ht="18" customHeight="1">
      <c r="B8" s="35" t="s">
        <v>26</v>
      </c>
      <c r="C8" s="32" t="s">
        <v>26</v>
      </c>
      <c r="D8" s="35" t="s">
        <v>150</v>
      </c>
      <c r="E8" s="35" t="s">
        <v>31</v>
      </c>
      <c r="F8" s="35" t="s">
        <v>31</v>
      </c>
    </row>
    <row r="9" spans="1:7" ht="30" customHeight="1">
      <c r="A9" s="15" t="s">
        <v>175</v>
      </c>
      <c r="B9" s="137"/>
      <c r="C9" s="137"/>
      <c r="D9" s="137"/>
      <c r="E9" s="137"/>
      <c r="F9" s="137"/>
      <c r="G9" s="124"/>
    </row>
    <row r="10" spans="1:7" ht="30" customHeight="1">
      <c r="A10" s="15" t="s">
        <v>176</v>
      </c>
      <c r="B10" s="137"/>
      <c r="C10" s="137"/>
      <c r="D10" s="137"/>
      <c r="E10" s="137"/>
      <c r="F10" s="137"/>
      <c r="G10" s="124"/>
    </row>
    <row r="11" spans="1:7" ht="30" customHeight="1">
      <c r="A11" s="15" t="s">
        <v>177</v>
      </c>
      <c r="B11" s="137"/>
      <c r="C11" s="137"/>
      <c r="D11" s="137"/>
      <c r="E11" s="137"/>
      <c r="F11" s="137"/>
      <c r="G11" s="124"/>
    </row>
    <row r="12" spans="1:7" ht="30" customHeight="1">
      <c r="A12" s="15" t="s">
        <v>178</v>
      </c>
      <c r="B12" s="137"/>
      <c r="C12" s="137"/>
      <c r="D12" s="137"/>
      <c r="E12" s="137"/>
      <c r="F12" s="137"/>
      <c r="G12" s="124"/>
    </row>
    <row r="13" spans="1:7" ht="30" customHeight="1">
      <c r="A13" s="15" t="s">
        <v>179</v>
      </c>
      <c r="B13" s="137"/>
      <c r="C13" s="137"/>
      <c r="D13" s="137"/>
      <c r="E13" s="137"/>
      <c r="F13" s="137"/>
      <c r="G13" s="124"/>
    </row>
    <row r="14" spans="1:7" ht="30" customHeight="1">
      <c r="A14" s="15" t="s">
        <v>180</v>
      </c>
      <c r="B14" s="137"/>
      <c r="C14" s="137"/>
      <c r="D14" s="137"/>
      <c r="E14" s="137"/>
      <c r="F14" s="137"/>
      <c r="G14" s="124"/>
    </row>
    <row r="15" spans="1:7" ht="30" customHeight="1">
      <c r="A15" s="15" t="s">
        <v>181</v>
      </c>
      <c r="B15" s="137"/>
      <c r="C15" s="137"/>
      <c r="D15" s="137"/>
      <c r="E15" s="137"/>
      <c r="F15" s="137"/>
      <c r="G15" s="124"/>
    </row>
    <row r="16" spans="1:7" ht="30" customHeight="1">
      <c r="A16" s="15" t="s">
        <v>182</v>
      </c>
      <c r="B16" s="137"/>
      <c r="C16" s="137"/>
      <c r="D16" s="137"/>
      <c r="E16" s="137"/>
      <c r="F16" s="137"/>
      <c r="G16" s="124"/>
    </row>
    <row r="17" spans="1:6" ht="30" customHeight="1">
      <c r="A17" s="15" t="s">
        <v>95</v>
      </c>
      <c r="B17" s="137"/>
      <c r="C17" s="137"/>
      <c r="D17" s="137"/>
      <c r="E17" s="137"/>
      <c r="F17" s="137"/>
    </row>
    <row r="18" ht="15" customHeight="1"/>
    <row r="19" ht="15" customHeight="1"/>
    <row r="20" spans="1:3" ht="15" customHeight="1">
      <c r="A20" s="15" t="s">
        <v>154</v>
      </c>
      <c r="B20" s="29"/>
      <c r="C20" s="29"/>
    </row>
    <row r="21" ht="15" customHeight="1">
      <c r="A21" s="15"/>
    </row>
    <row r="22" spans="1:6" ht="15" customHeight="1">
      <c r="A22" s="15"/>
      <c r="B22" s="231" t="s">
        <v>24</v>
      </c>
      <c r="C22" s="232"/>
      <c r="D22" s="233"/>
      <c r="E22" s="41"/>
      <c r="F22" s="37" t="s">
        <v>28</v>
      </c>
    </row>
    <row r="23" spans="1:6" ht="15" customHeight="1">
      <c r="A23" s="15"/>
      <c r="B23" s="33"/>
      <c r="C23" s="30"/>
      <c r="D23" s="33"/>
      <c r="E23" s="36"/>
      <c r="F23" s="34" t="s">
        <v>29</v>
      </c>
    </row>
    <row r="24" spans="2:8" ht="15" customHeight="1">
      <c r="B24" s="34" t="s">
        <v>25</v>
      </c>
      <c r="C24" s="31" t="s">
        <v>27</v>
      </c>
      <c r="D24" s="34" t="s">
        <v>173</v>
      </c>
      <c r="E24" s="34" t="s">
        <v>30</v>
      </c>
      <c r="F24" s="34" t="s">
        <v>30</v>
      </c>
      <c r="H24" s="27"/>
    </row>
    <row r="25" spans="2:8" ht="15" customHeight="1">
      <c r="B25" s="35" t="s">
        <v>26</v>
      </c>
      <c r="C25" s="32" t="s">
        <v>26</v>
      </c>
      <c r="D25" s="35" t="s">
        <v>150</v>
      </c>
      <c r="E25" s="35" t="s">
        <v>31</v>
      </c>
      <c r="F25" s="35" t="s">
        <v>31</v>
      </c>
      <c r="H25" s="25"/>
    </row>
    <row r="26" spans="1:8" ht="30" customHeight="1">
      <c r="A26" s="15" t="str">
        <f aca="true" t="shared" si="0" ref="A26:A34">+A9</f>
        <v>Lane 1</v>
      </c>
      <c r="B26" s="137"/>
      <c r="C26" s="137"/>
      <c r="D26" s="137"/>
      <c r="E26" s="137"/>
      <c r="F26" s="137"/>
      <c r="G26" s="124"/>
      <c r="H26" s="25"/>
    </row>
    <row r="27" spans="1:8" ht="30" customHeight="1">
      <c r="A27" s="15" t="str">
        <f t="shared" si="0"/>
        <v>Lane 2</v>
      </c>
      <c r="B27" s="137"/>
      <c r="C27" s="137"/>
      <c r="D27" s="137"/>
      <c r="E27" s="137"/>
      <c r="F27" s="137"/>
      <c r="G27" s="124"/>
      <c r="H27" s="124"/>
    </row>
    <row r="28" spans="1:8" ht="30" customHeight="1">
      <c r="A28" s="15" t="str">
        <f t="shared" si="0"/>
        <v>Lane 3</v>
      </c>
      <c r="B28" s="137"/>
      <c r="C28" s="137"/>
      <c r="D28" s="137"/>
      <c r="E28" s="137"/>
      <c r="F28" s="137"/>
      <c r="G28" s="124"/>
      <c r="H28" s="124"/>
    </row>
    <row r="29" spans="1:8" ht="30" customHeight="1">
      <c r="A29" s="15" t="str">
        <f t="shared" si="0"/>
        <v>Lane 4</v>
      </c>
      <c r="B29" s="137"/>
      <c r="C29" s="137"/>
      <c r="D29" s="137"/>
      <c r="E29" s="137"/>
      <c r="F29" s="137"/>
      <c r="G29" s="124"/>
      <c r="H29" s="124"/>
    </row>
    <row r="30" spans="1:8" ht="30" customHeight="1">
      <c r="A30" s="15" t="str">
        <f t="shared" si="0"/>
        <v>Lane 5</v>
      </c>
      <c r="B30" s="137"/>
      <c r="C30" s="137"/>
      <c r="D30" s="137"/>
      <c r="E30" s="137"/>
      <c r="F30" s="137"/>
      <c r="G30" s="124"/>
      <c r="H30" s="124"/>
    </row>
    <row r="31" spans="1:8" ht="30" customHeight="1">
      <c r="A31" s="15" t="str">
        <f t="shared" si="0"/>
        <v>Lane 6</v>
      </c>
      <c r="B31" s="137"/>
      <c r="C31" s="137"/>
      <c r="D31" s="137"/>
      <c r="E31" s="137"/>
      <c r="F31" s="137"/>
      <c r="G31" s="124"/>
      <c r="H31" s="124"/>
    </row>
    <row r="32" spans="1:8" ht="30" customHeight="1">
      <c r="A32" s="15" t="str">
        <f t="shared" si="0"/>
        <v>Lane 7</v>
      </c>
      <c r="B32" s="137"/>
      <c r="C32" s="137"/>
      <c r="D32" s="137"/>
      <c r="E32" s="137"/>
      <c r="F32" s="137"/>
      <c r="G32" s="124"/>
      <c r="H32" s="124"/>
    </row>
    <row r="33" spans="1:8" ht="30" customHeight="1">
      <c r="A33" s="15" t="str">
        <f t="shared" si="0"/>
        <v>Lane 8</v>
      </c>
      <c r="B33" s="137"/>
      <c r="C33" s="137"/>
      <c r="D33" s="137"/>
      <c r="E33" s="137"/>
      <c r="F33" s="137"/>
      <c r="G33" s="124"/>
      <c r="H33" s="124"/>
    </row>
    <row r="34" spans="1:8" ht="30" customHeight="1">
      <c r="A34" s="15" t="str">
        <f t="shared" si="0"/>
        <v>Lane 9</v>
      </c>
      <c r="B34" s="137"/>
      <c r="C34" s="137"/>
      <c r="D34" s="137"/>
      <c r="E34" s="137"/>
      <c r="F34" s="137"/>
      <c r="H34" s="124"/>
    </row>
    <row r="35" spans="1:8" ht="30" customHeight="1">
      <c r="A35" s="124"/>
      <c r="B35" s="124"/>
      <c r="C35" s="124"/>
      <c r="D35" s="124"/>
      <c r="E35" s="124"/>
      <c r="F35" s="124"/>
      <c r="G35" s="124"/>
      <c r="H35" s="124"/>
    </row>
    <row r="36" spans="1:8" ht="30" customHeight="1">
      <c r="A36" s="124"/>
      <c r="B36" s="124"/>
      <c r="C36" s="124"/>
      <c r="D36" s="124"/>
      <c r="E36" s="124"/>
      <c r="F36" s="124"/>
      <c r="G36" s="124"/>
      <c r="H36" s="124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75390625" style="26" customWidth="1"/>
    <col min="2" max="2" width="14.00390625" style="26" customWidth="1"/>
    <col min="3" max="3" width="16.00390625" style="26" customWidth="1"/>
    <col min="4" max="4" width="13.875" style="26" customWidth="1"/>
    <col min="5" max="5" width="14.50390625" style="26" customWidth="1"/>
    <col min="6" max="6" width="14.75390625" style="26" customWidth="1"/>
    <col min="7" max="9" width="15.75390625" style="26" customWidth="1"/>
    <col min="10" max="16384" width="9.125" style="26" customWidth="1"/>
  </cols>
  <sheetData>
    <row r="1" spans="1:7" ht="18" customHeight="1">
      <c r="A1" s="38" t="s">
        <v>22</v>
      </c>
      <c r="B1" s="39"/>
      <c r="C1" s="39"/>
      <c r="D1" s="39"/>
      <c r="E1" s="39"/>
      <c r="F1" s="39"/>
      <c r="G1" s="40" t="s">
        <v>23</v>
      </c>
    </row>
    <row r="2" ht="18" customHeight="1">
      <c r="A2" s="15"/>
    </row>
    <row r="3" spans="1:3" ht="18" customHeight="1">
      <c r="A3" s="15" t="s">
        <v>154</v>
      </c>
      <c r="B3" s="29"/>
      <c r="C3" s="29"/>
    </row>
    <row r="4" ht="18" customHeight="1">
      <c r="A4" s="15"/>
    </row>
    <row r="5" spans="1:8" ht="18" customHeight="1">
      <c r="A5" s="15"/>
      <c r="B5" s="231" t="s">
        <v>24</v>
      </c>
      <c r="C5" s="232"/>
      <c r="D5" s="233"/>
      <c r="E5" s="41"/>
      <c r="F5" s="41"/>
      <c r="G5" s="37" t="s">
        <v>28</v>
      </c>
      <c r="H5" s="33"/>
    </row>
    <row r="6" spans="1:8" ht="18" customHeight="1">
      <c r="A6" s="15"/>
      <c r="B6" s="34" t="s">
        <v>25</v>
      </c>
      <c r="C6" s="34" t="s">
        <v>27</v>
      </c>
      <c r="D6" s="33"/>
      <c r="E6" s="34" t="s">
        <v>173</v>
      </c>
      <c r="F6" s="36"/>
      <c r="G6" s="34" t="s">
        <v>29</v>
      </c>
      <c r="H6" s="36"/>
    </row>
    <row r="7" spans="2:8" ht="18" customHeight="1">
      <c r="B7" s="34" t="s">
        <v>5</v>
      </c>
      <c r="C7" s="34" t="s">
        <v>5</v>
      </c>
      <c r="D7" s="34" t="s">
        <v>173</v>
      </c>
      <c r="E7" s="34" t="s">
        <v>150</v>
      </c>
      <c r="F7" s="34" t="s">
        <v>30</v>
      </c>
      <c r="G7" s="34" t="s">
        <v>30</v>
      </c>
      <c r="H7" s="34" t="s">
        <v>92</v>
      </c>
    </row>
    <row r="8" spans="2:8" ht="18" customHeight="1">
      <c r="B8" s="35" t="s">
        <v>88</v>
      </c>
      <c r="C8" s="35" t="s">
        <v>88</v>
      </c>
      <c r="D8" s="35" t="s">
        <v>150</v>
      </c>
      <c r="E8" s="35" t="s">
        <v>89</v>
      </c>
      <c r="F8" s="35" t="s">
        <v>31</v>
      </c>
      <c r="G8" s="35" t="s">
        <v>31</v>
      </c>
      <c r="H8" s="35" t="s">
        <v>93</v>
      </c>
    </row>
    <row r="9" spans="1:8" ht="66.75" customHeight="1">
      <c r="A9" s="15" t="s">
        <v>175</v>
      </c>
      <c r="B9" s="106">
        <v>6</v>
      </c>
      <c r="C9" s="106">
        <v>5</v>
      </c>
      <c r="D9" s="106">
        <f>RANK(E9,E$9:E$16,1)</f>
        <v>5</v>
      </c>
      <c r="E9" s="127">
        <v>58.66</v>
      </c>
      <c r="F9" s="106">
        <f>SUM(B9:D9)</f>
        <v>16</v>
      </c>
      <c r="G9" s="106">
        <f aca="true" t="shared" si="0" ref="G9:G16">RANK(F9,F$9:F$16,1)</f>
        <v>5</v>
      </c>
      <c r="H9" s="128" t="s">
        <v>127</v>
      </c>
    </row>
    <row r="10" spans="1:8" ht="66.75" customHeight="1">
      <c r="A10" s="15" t="s">
        <v>176</v>
      </c>
      <c r="B10" s="106">
        <v>5</v>
      </c>
      <c r="C10" s="106">
        <v>6</v>
      </c>
      <c r="D10" s="106">
        <f aca="true" t="shared" si="1" ref="D10:D16">RANK(E10,E$9:E$16,1)</f>
        <v>5</v>
      </c>
      <c r="E10" s="127">
        <v>58.66</v>
      </c>
      <c r="F10" s="106">
        <f aca="true" t="shared" si="2" ref="F10:F16">SUM(B10:D10)</f>
        <v>16</v>
      </c>
      <c r="G10" s="106">
        <f t="shared" si="0"/>
        <v>5</v>
      </c>
      <c r="H10" s="128" t="s">
        <v>127</v>
      </c>
    </row>
    <row r="11" spans="1:8" ht="66.75" customHeight="1">
      <c r="A11" s="15" t="s">
        <v>177</v>
      </c>
      <c r="B11" s="106">
        <v>2</v>
      </c>
      <c r="C11" s="106">
        <v>2</v>
      </c>
      <c r="D11" s="106">
        <f t="shared" si="1"/>
        <v>1</v>
      </c>
      <c r="E11" s="127">
        <v>53.88</v>
      </c>
      <c r="F11" s="106">
        <f t="shared" si="2"/>
        <v>5</v>
      </c>
      <c r="G11" s="106">
        <f t="shared" si="0"/>
        <v>2</v>
      </c>
      <c r="H11" s="128" t="s">
        <v>128</v>
      </c>
    </row>
    <row r="12" spans="1:8" ht="66.75" customHeight="1">
      <c r="A12" s="15" t="s">
        <v>178</v>
      </c>
      <c r="B12" s="106">
        <v>1</v>
      </c>
      <c r="C12" s="106">
        <v>1</v>
      </c>
      <c r="D12" s="106">
        <f t="shared" si="1"/>
        <v>2</v>
      </c>
      <c r="E12" s="127">
        <v>53.9</v>
      </c>
      <c r="F12" s="106">
        <f t="shared" si="2"/>
        <v>4</v>
      </c>
      <c r="G12" s="106">
        <f t="shared" si="0"/>
        <v>1</v>
      </c>
      <c r="H12" s="128" t="s">
        <v>129</v>
      </c>
    </row>
    <row r="13" spans="1:8" ht="66.75" customHeight="1">
      <c r="A13" s="15" t="s">
        <v>179</v>
      </c>
      <c r="B13" s="106">
        <v>4</v>
      </c>
      <c r="C13" s="106">
        <v>3</v>
      </c>
      <c r="D13" s="106">
        <f t="shared" si="1"/>
        <v>3</v>
      </c>
      <c r="E13" s="127">
        <v>55.77</v>
      </c>
      <c r="F13" s="106">
        <f t="shared" si="2"/>
        <v>10</v>
      </c>
      <c r="G13" s="106">
        <f t="shared" si="0"/>
        <v>3</v>
      </c>
      <c r="H13" s="128" t="s">
        <v>130</v>
      </c>
    </row>
    <row r="14" spans="1:8" ht="66.75" customHeight="1">
      <c r="A14" s="15" t="s">
        <v>180</v>
      </c>
      <c r="B14" s="106">
        <v>3</v>
      </c>
      <c r="C14" s="106">
        <v>4</v>
      </c>
      <c r="D14" s="106">
        <f t="shared" si="1"/>
        <v>4</v>
      </c>
      <c r="E14" s="127">
        <v>55.83</v>
      </c>
      <c r="F14" s="106">
        <f t="shared" si="2"/>
        <v>11</v>
      </c>
      <c r="G14" s="106">
        <f t="shared" si="0"/>
        <v>4</v>
      </c>
      <c r="H14" s="128" t="s">
        <v>131</v>
      </c>
    </row>
    <row r="15" spans="1:8" ht="66.75" customHeight="1">
      <c r="A15" s="15" t="s">
        <v>181</v>
      </c>
      <c r="B15" s="106">
        <v>7</v>
      </c>
      <c r="C15" s="106">
        <v>7</v>
      </c>
      <c r="D15" s="106">
        <f t="shared" si="1"/>
        <v>7</v>
      </c>
      <c r="E15" s="127">
        <v>59.55</v>
      </c>
      <c r="F15" s="106">
        <f t="shared" si="2"/>
        <v>21</v>
      </c>
      <c r="G15" s="106">
        <f t="shared" si="0"/>
        <v>7</v>
      </c>
      <c r="H15" s="128" t="s">
        <v>132</v>
      </c>
    </row>
    <row r="16" spans="1:8" ht="66.75" customHeight="1">
      <c r="A16" s="15" t="s">
        <v>182</v>
      </c>
      <c r="B16" s="106">
        <v>8</v>
      </c>
      <c r="C16" s="106">
        <v>8</v>
      </c>
      <c r="D16" s="106">
        <f t="shared" si="1"/>
        <v>8</v>
      </c>
      <c r="E16" s="127">
        <v>59.99</v>
      </c>
      <c r="F16" s="106">
        <f t="shared" si="2"/>
        <v>24</v>
      </c>
      <c r="G16" s="106">
        <f t="shared" si="0"/>
        <v>8</v>
      </c>
      <c r="H16" s="128" t="s">
        <v>133</v>
      </c>
    </row>
    <row r="18" spans="1:8" ht="15" customHeight="1">
      <c r="A18" s="105" t="s">
        <v>90</v>
      </c>
      <c r="B18" s="125"/>
      <c r="C18" s="125"/>
      <c r="D18" s="125"/>
      <c r="E18" s="125"/>
      <c r="F18" s="125"/>
      <c r="G18" s="125"/>
      <c r="H18" s="126"/>
    </row>
    <row r="19" spans="1:8" ht="15" customHeight="1">
      <c r="A19" s="106" t="s">
        <v>185</v>
      </c>
      <c r="B19" s="106" t="s">
        <v>186</v>
      </c>
      <c r="C19" s="106" t="s">
        <v>187</v>
      </c>
      <c r="D19" s="106" t="s">
        <v>188</v>
      </c>
      <c r="E19" s="106" t="s">
        <v>189</v>
      </c>
      <c r="F19" s="106" t="s">
        <v>190</v>
      </c>
      <c r="G19" s="106" t="s">
        <v>191</v>
      </c>
      <c r="H19" s="106" t="s">
        <v>192</v>
      </c>
    </row>
    <row r="20" spans="1:9" ht="30" customHeight="1">
      <c r="A20" s="106">
        <v>4</v>
      </c>
      <c r="B20" s="106">
        <v>3</v>
      </c>
      <c r="C20" s="106">
        <v>6</v>
      </c>
      <c r="D20" s="106">
        <v>5</v>
      </c>
      <c r="E20" s="106">
        <v>2</v>
      </c>
      <c r="F20" s="106">
        <v>1</v>
      </c>
      <c r="G20" s="106">
        <v>7</v>
      </c>
      <c r="H20" s="106">
        <v>8</v>
      </c>
      <c r="I20" s="124"/>
    </row>
    <row r="21" spans="1:9" ht="30" customHeight="1">
      <c r="A21" s="124"/>
      <c r="B21" s="124"/>
      <c r="C21" s="124"/>
      <c r="D21" s="124"/>
      <c r="E21" s="124"/>
      <c r="F21" s="124"/>
      <c r="G21" s="124"/>
      <c r="H21" s="124"/>
      <c r="I21" s="124"/>
    </row>
    <row r="22" spans="1:8" ht="15" customHeight="1">
      <c r="A22" s="105" t="s">
        <v>91</v>
      </c>
      <c r="B22" s="125"/>
      <c r="C22" s="125"/>
      <c r="D22" s="125"/>
      <c r="E22" s="125"/>
      <c r="F22" s="125"/>
      <c r="G22" s="125"/>
      <c r="H22" s="126"/>
    </row>
    <row r="23" spans="1:8" ht="15" customHeight="1">
      <c r="A23" s="106" t="s">
        <v>185</v>
      </c>
      <c r="B23" s="106" t="s">
        <v>186</v>
      </c>
      <c r="C23" s="106" t="s">
        <v>187</v>
      </c>
      <c r="D23" s="106" t="s">
        <v>188</v>
      </c>
      <c r="E23" s="106" t="s">
        <v>189</v>
      </c>
      <c r="F23" s="106" t="s">
        <v>190</v>
      </c>
      <c r="G23" s="106" t="s">
        <v>191</v>
      </c>
      <c r="H23" s="106" t="s">
        <v>192</v>
      </c>
    </row>
    <row r="24" spans="1:8" ht="30.75" customHeight="1">
      <c r="A24" s="106">
        <v>4</v>
      </c>
      <c r="B24" s="106">
        <v>3</v>
      </c>
      <c r="C24" s="106">
        <v>5</v>
      </c>
      <c r="D24" s="106">
        <v>6</v>
      </c>
      <c r="E24" s="106">
        <v>1</v>
      </c>
      <c r="F24" s="106">
        <v>2</v>
      </c>
      <c r="G24" s="106">
        <v>7</v>
      </c>
      <c r="H24" s="106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zoomScalePageLayoutView="0" workbookViewId="0" topLeftCell="A1">
      <selection activeCell="N69" sqref="N69"/>
    </sheetView>
  </sheetViews>
  <sheetFormatPr defaultColWidth="9.125" defaultRowHeight="12.75"/>
  <cols>
    <col min="1" max="1" width="3.125" style="1" customWidth="1"/>
    <col min="2" max="2" width="4.75390625" style="1" customWidth="1"/>
    <col min="3" max="3" width="4.50390625" style="1" customWidth="1"/>
    <col min="4" max="5" width="13.75390625" style="1" customWidth="1"/>
    <col min="6" max="6" width="6.75390625" style="1" customWidth="1"/>
    <col min="7" max="7" width="7.75390625" style="1" customWidth="1"/>
    <col min="8" max="9" width="3.75390625" style="1" customWidth="1"/>
    <col min="10" max="10" width="5.125" style="1" customWidth="1"/>
    <col min="11" max="11" width="4.25390625" style="1" customWidth="1"/>
    <col min="12" max="13" width="13.75390625" style="1" customWidth="1"/>
    <col min="14" max="14" width="6.75390625" style="1" customWidth="1"/>
    <col min="15" max="15" width="7.75390625" style="1" customWidth="1"/>
    <col min="16" max="16" width="3.75390625" style="1" customWidth="1"/>
    <col min="17" max="16384" width="9.125" style="1" customWidth="1"/>
  </cols>
  <sheetData>
    <row r="1" spans="1:16" ht="11.25" customHeight="1">
      <c r="A1" s="90"/>
      <c r="B1" s="92"/>
      <c r="C1" s="92"/>
      <c r="D1" s="92"/>
      <c r="E1" s="92"/>
      <c r="F1" s="92"/>
      <c r="G1" s="92"/>
      <c r="H1" s="93"/>
      <c r="I1" s="90"/>
      <c r="J1" s="92"/>
      <c r="K1" s="92"/>
      <c r="L1" s="92"/>
      <c r="M1" s="92"/>
      <c r="N1" s="92"/>
      <c r="O1" s="93"/>
      <c r="P1" s="5"/>
    </row>
    <row r="2" spans="1:15" ht="12.75" customHeight="1" hidden="1">
      <c r="A2" s="94"/>
      <c r="B2" s="5"/>
      <c r="C2" s="5"/>
      <c r="D2" s="5"/>
      <c r="E2" s="5"/>
      <c r="F2" s="5"/>
      <c r="G2" s="5"/>
      <c r="H2" s="96"/>
      <c r="I2" s="94"/>
      <c r="J2" s="5"/>
      <c r="K2" s="5"/>
      <c r="L2" s="5"/>
      <c r="M2" s="5"/>
      <c r="N2" s="5"/>
      <c r="O2" s="96"/>
    </row>
    <row r="3" spans="1:17" ht="28.5" customHeight="1">
      <c r="A3" s="94"/>
      <c r="B3" s="5"/>
      <c r="C3" s="5"/>
      <c r="D3" s="5"/>
      <c r="E3" s="5"/>
      <c r="F3" s="5"/>
      <c r="G3" s="5"/>
      <c r="H3" s="96"/>
      <c r="I3" s="94"/>
      <c r="J3" s="5"/>
      <c r="K3" s="5"/>
      <c r="L3" s="5"/>
      <c r="M3" s="5"/>
      <c r="N3" s="5"/>
      <c r="O3" s="96"/>
      <c r="P3" s="96"/>
      <c r="Q3" s="5"/>
    </row>
    <row r="4" spans="1:17" ht="7.5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96"/>
      <c r="P4" s="96"/>
      <c r="Q4" s="5"/>
    </row>
    <row r="5" spans="1:17" ht="15.75" customHeight="1">
      <c r="A5" s="94"/>
      <c r="B5" s="226" t="s">
        <v>287</v>
      </c>
      <c r="C5" s="227"/>
      <c r="D5" s="227" t="s">
        <v>288</v>
      </c>
      <c r="E5" s="226"/>
      <c r="F5" s="226"/>
      <c r="G5" s="227"/>
      <c r="H5" s="96"/>
      <c r="I5" s="94"/>
      <c r="J5" s="226" t="s">
        <v>283</v>
      </c>
      <c r="K5" s="227"/>
      <c r="L5" s="227" t="s">
        <v>289</v>
      </c>
      <c r="M5" s="226"/>
      <c r="N5" s="226"/>
      <c r="O5" s="227"/>
      <c r="P5" s="96"/>
      <c r="Q5" s="5"/>
    </row>
    <row r="6" spans="1:17" ht="6.75" customHeight="1">
      <c r="A6" s="94"/>
      <c r="B6" s="5"/>
      <c r="C6" s="5"/>
      <c r="D6" s="5"/>
      <c r="E6" s="5"/>
      <c r="F6" s="5"/>
      <c r="G6" s="5"/>
      <c r="H6" s="96"/>
      <c r="I6" s="94"/>
      <c r="J6" s="5"/>
      <c r="K6" s="5"/>
      <c r="L6" s="5"/>
      <c r="M6" s="5"/>
      <c r="N6" s="5"/>
      <c r="O6" s="96"/>
      <c r="P6" s="96"/>
      <c r="Q6" s="5"/>
    </row>
    <row r="7" spans="1:17" ht="18.75" customHeight="1">
      <c r="A7" s="94" t="s">
        <v>280</v>
      </c>
      <c r="B7" s="5"/>
      <c r="C7" s="5"/>
      <c r="D7" s="5"/>
      <c r="E7" s="5"/>
      <c r="F7" s="5"/>
      <c r="G7" s="5"/>
      <c r="H7" s="96"/>
      <c r="I7" s="94" t="s">
        <v>280</v>
      </c>
      <c r="J7" s="5"/>
      <c r="K7" s="5"/>
      <c r="L7" s="5"/>
      <c r="M7" s="5"/>
      <c r="N7" s="5"/>
      <c r="O7" s="96"/>
      <c r="P7" s="96"/>
      <c r="Q7" s="5"/>
    </row>
    <row r="8" spans="1:17" ht="15">
      <c r="A8" s="94" t="s">
        <v>284</v>
      </c>
      <c r="B8" s="5"/>
      <c r="C8" s="5"/>
      <c r="D8" s="5"/>
      <c r="E8" s="5"/>
      <c r="F8" s="5"/>
      <c r="G8" s="5"/>
      <c r="H8" s="96"/>
      <c r="I8" s="94" t="s">
        <v>284</v>
      </c>
      <c r="J8" s="5"/>
      <c r="K8" s="5"/>
      <c r="L8" s="5"/>
      <c r="M8" s="5"/>
      <c r="N8" s="5"/>
      <c r="O8" s="96"/>
      <c r="P8" s="96"/>
      <c r="Q8" s="5"/>
    </row>
    <row r="9" spans="1:17" ht="15">
      <c r="A9" s="94"/>
      <c r="B9" s="5"/>
      <c r="C9" s="5"/>
      <c r="D9" s="5"/>
      <c r="E9" s="5"/>
      <c r="F9" s="5"/>
      <c r="G9" s="5"/>
      <c r="H9" s="96"/>
      <c r="I9" s="94"/>
      <c r="J9" s="5"/>
      <c r="K9" s="5"/>
      <c r="L9" s="5"/>
      <c r="M9" s="5"/>
      <c r="N9" s="5"/>
      <c r="O9" s="96"/>
      <c r="P9" s="96"/>
      <c r="Q9" s="5"/>
    </row>
    <row r="10" spans="1:16" ht="13.5" customHeight="1">
      <c r="A10" s="94"/>
      <c r="B10" s="5"/>
      <c r="C10" s="5"/>
      <c r="D10" s="211"/>
      <c r="E10" s="211" t="s">
        <v>285</v>
      </c>
      <c r="F10" s="68"/>
      <c r="G10" s="212"/>
      <c r="H10" s="96"/>
      <c r="I10" s="94"/>
      <c r="J10" s="5"/>
      <c r="K10" s="5"/>
      <c r="L10" s="211"/>
      <c r="M10" s="211" t="s">
        <v>285</v>
      </c>
      <c r="N10" s="68"/>
      <c r="O10" s="225"/>
      <c r="P10" s="96"/>
    </row>
    <row r="11" spans="1:23" ht="18" customHeight="1">
      <c r="A11" s="94"/>
      <c r="B11" s="83" t="s">
        <v>175</v>
      </c>
      <c r="C11" s="4"/>
      <c r="D11" s="7">
        <v>2</v>
      </c>
      <c r="E11" s="44">
        <v>3</v>
      </c>
      <c r="F11" s="235">
        <v>4</v>
      </c>
      <c r="G11" s="236"/>
      <c r="H11" s="96"/>
      <c r="I11" s="94"/>
      <c r="J11" s="83" t="s">
        <v>175</v>
      </c>
      <c r="K11" s="4"/>
      <c r="L11" s="7">
        <v>2</v>
      </c>
      <c r="M11" s="44">
        <v>3</v>
      </c>
      <c r="N11" s="235">
        <v>4</v>
      </c>
      <c r="O11" s="237"/>
      <c r="P11" s="96"/>
      <c r="W11" s="210"/>
    </row>
    <row r="12" spans="1:16" ht="18" customHeight="1">
      <c r="A12" s="94"/>
      <c r="B12" s="83" t="s">
        <v>176</v>
      </c>
      <c r="C12" s="4"/>
      <c r="D12" s="7">
        <f aca="true" t="shared" si="0" ref="D12:D18">$D$11</f>
        <v>2</v>
      </c>
      <c r="E12" s="44">
        <f aca="true" t="shared" si="1" ref="E12:E18">$E$11</f>
        <v>3</v>
      </c>
      <c r="F12" s="235">
        <f aca="true" t="shared" si="2" ref="F12:F18">+$F$11</f>
        <v>4</v>
      </c>
      <c r="G12" s="236"/>
      <c r="H12" s="96"/>
      <c r="I12" s="94"/>
      <c r="J12" s="83" t="s">
        <v>176</v>
      </c>
      <c r="K12" s="4"/>
      <c r="L12" s="7">
        <f aca="true" t="shared" si="3" ref="L12:L18">$D$11</f>
        <v>2</v>
      </c>
      <c r="M12" s="44">
        <f aca="true" t="shared" si="4" ref="M12:M18">$E$11</f>
        <v>3</v>
      </c>
      <c r="N12" s="235">
        <f aca="true" t="shared" si="5" ref="N12:N18">+$F$11</f>
        <v>4</v>
      </c>
      <c r="O12" s="237"/>
      <c r="P12" s="96"/>
    </row>
    <row r="13" spans="1:16" ht="18" customHeight="1">
      <c r="A13" s="94"/>
      <c r="B13" s="83" t="s">
        <v>177</v>
      </c>
      <c r="C13" s="4"/>
      <c r="D13" s="7">
        <f t="shared" si="0"/>
        <v>2</v>
      </c>
      <c r="E13" s="44">
        <f t="shared" si="1"/>
        <v>3</v>
      </c>
      <c r="F13" s="235">
        <f t="shared" si="2"/>
        <v>4</v>
      </c>
      <c r="G13" s="236"/>
      <c r="H13" s="96"/>
      <c r="I13" s="94"/>
      <c r="J13" s="83" t="s">
        <v>177</v>
      </c>
      <c r="K13" s="4"/>
      <c r="L13" s="7">
        <f t="shared" si="3"/>
        <v>2</v>
      </c>
      <c r="M13" s="44">
        <f t="shared" si="4"/>
        <v>3</v>
      </c>
      <c r="N13" s="235">
        <f t="shared" si="5"/>
        <v>4</v>
      </c>
      <c r="O13" s="237"/>
      <c r="P13" s="96"/>
    </row>
    <row r="14" spans="1:16" ht="18" customHeight="1">
      <c r="A14" s="94"/>
      <c r="B14" s="83" t="s">
        <v>178</v>
      </c>
      <c r="C14" s="4"/>
      <c r="D14" s="7">
        <f t="shared" si="0"/>
        <v>2</v>
      </c>
      <c r="E14" s="44">
        <f t="shared" si="1"/>
        <v>3</v>
      </c>
      <c r="F14" s="235">
        <f t="shared" si="2"/>
        <v>4</v>
      </c>
      <c r="G14" s="236"/>
      <c r="H14" s="96"/>
      <c r="I14" s="94"/>
      <c r="J14" s="83" t="s">
        <v>178</v>
      </c>
      <c r="K14" s="4"/>
      <c r="L14" s="7">
        <f t="shared" si="3"/>
        <v>2</v>
      </c>
      <c r="M14" s="44">
        <f t="shared" si="4"/>
        <v>3</v>
      </c>
      <c r="N14" s="235">
        <f t="shared" si="5"/>
        <v>4</v>
      </c>
      <c r="O14" s="237"/>
      <c r="P14" s="96"/>
    </row>
    <row r="15" spans="1:16" ht="18" customHeight="1">
      <c r="A15" s="94"/>
      <c r="B15" s="83" t="s">
        <v>179</v>
      </c>
      <c r="C15" s="4"/>
      <c r="D15" s="7">
        <f t="shared" si="0"/>
        <v>2</v>
      </c>
      <c r="E15" s="44">
        <f t="shared" si="1"/>
        <v>3</v>
      </c>
      <c r="F15" s="235">
        <f t="shared" si="2"/>
        <v>4</v>
      </c>
      <c r="G15" s="236"/>
      <c r="H15" s="96"/>
      <c r="I15" s="94"/>
      <c r="J15" s="83" t="s">
        <v>179</v>
      </c>
      <c r="K15" s="4"/>
      <c r="L15" s="7">
        <f t="shared" si="3"/>
        <v>2</v>
      </c>
      <c r="M15" s="44">
        <f t="shared" si="4"/>
        <v>3</v>
      </c>
      <c r="N15" s="235">
        <f t="shared" si="5"/>
        <v>4</v>
      </c>
      <c r="O15" s="237"/>
      <c r="P15" s="96"/>
    </row>
    <row r="16" spans="1:16" ht="18" customHeight="1">
      <c r="A16" s="94"/>
      <c r="B16" s="83" t="s">
        <v>180</v>
      </c>
      <c r="C16" s="4"/>
      <c r="D16" s="7">
        <f t="shared" si="0"/>
        <v>2</v>
      </c>
      <c r="E16" s="44">
        <f t="shared" si="1"/>
        <v>3</v>
      </c>
      <c r="F16" s="235">
        <f t="shared" si="2"/>
        <v>4</v>
      </c>
      <c r="G16" s="236"/>
      <c r="H16" s="96"/>
      <c r="I16" s="94"/>
      <c r="J16" s="83" t="s">
        <v>180</v>
      </c>
      <c r="K16" s="4"/>
      <c r="L16" s="7">
        <f t="shared" si="3"/>
        <v>2</v>
      </c>
      <c r="M16" s="44">
        <f t="shared" si="4"/>
        <v>3</v>
      </c>
      <c r="N16" s="235">
        <f t="shared" si="5"/>
        <v>4</v>
      </c>
      <c r="O16" s="237"/>
      <c r="P16" s="96"/>
    </row>
    <row r="17" spans="1:16" ht="18" customHeight="1">
      <c r="A17" s="94"/>
      <c r="B17" s="83" t="s">
        <v>181</v>
      </c>
      <c r="C17" s="4"/>
      <c r="D17" s="7">
        <f t="shared" si="0"/>
        <v>2</v>
      </c>
      <c r="E17" s="44">
        <f t="shared" si="1"/>
        <v>3</v>
      </c>
      <c r="F17" s="235">
        <f t="shared" si="2"/>
        <v>4</v>
      </c>
      <c r="G17" s="236"/>
      <c r="H17" s="96"/>
      <c r="I17" s="94"/>
      <c r="J17" s="83" t="s">
        <v>181</v>
      </c>
      <c r="K17" s="4"/>
      <c r="L17" s="7">
        <f t="shared" si="3"/>
        <v>2</v>
      </c>
      <c r="M17" s="44">
        <f t="shared" si="4"/>
        <v>3</v>
      </c>
      <c r="N17" s="235">
        <f t="shared" si="5"/>
        <v>4</v>
      </c>
      <c r="O17" s="237"/>
      <c r="P17" s="96"/>
    </row>
    <row r="18" spans="1:16" ht="18" customHeight="1">
      <c r="A18" s="94"/>
      <c r="B18" s="83" t="s">
        <v>182</v>
      </c>
      <c r="C18" s="4"/>
      <c r="D18" s="7">
        <f t="shared" si="0"/>
        <v>2</v>
      </c>
      <c r="E18" s="44">
        <f t="shared" si="1"/>
        <v>3</v>
      </c>
      <c r="F18" s="235">
        <f t="shared" si="2"/>
        <v>4</v>
      </c>
      <c r="G18" s="236"/>
      <c r="H18" s="96"/>
      <c r="I18" s="94"/>
      <c r="J18" s="83" t="s">
        <v>182</v>
      </c>
      <c r="K18" s="4"/>
      <c r="L18" s="7">
        <f t="shared" si="3"/>
        <v>2</v>
      </c>
      <c r="M18" s="44">
        <f t="shared" si="4"/>
        <v>3</v>
      </c>
      <c r="N18" s="235">
        <f t="shared" si="5"/>
        <v>4</v>
      </c>
      <c r="O18" s="237"/>
      <c r="P18" s="96"/>
    </row>
    <row r="19" spans="1:16" ht="3.75" customHeight="1">
      <c r="A19" s="94"/>
      <c r="B19" s="194"/>
      <c r="C19" s="213"/>
      <c r="D19" s="214"/>
      <c r="E19" s="214"/>
      <c r="F19" s="234"/>
      <c r="G19" s="234"/>
      <c r="H19" s="96"/>
      <c r="I19" s="94"/>
      <c r="J19" s="194"/>
      <c r="K19" s="213"/>
      <c r="L19" s="214"/>
      <c r="M19" s="214"/>
      <c r="N19" s="238"/>
      <c r="O19" s="239"/>
      <c r="P19" s="96"/>
    </row>
    <row r="20" spans="1:16" ht="17.25" customHeight="1">
      <c r="A20" s="94"/>
      <c r="B20" s="95" t="s">
        <v>167</v>
      </c>
      <c r="C20" s="95"/>
      <c r="D20" s="95" t="s">
        <v>168</v>
      </c>
      <c r="E20" s="95"/>
      <c r="F20" s="95"/>
      <c r="G20" s="5"/>
      <c r="H20" s="96"/>
      <c r="I20" s="94"/>
      <c r="J20" s="95" t="s">
        <v>167</v>
      </c>
      <c r="K20" s="95"/>
      <c r="L20" s="95" t="s">
        <v>168</v>
      </c>
      <c r="M20" s="95"/>
      <c r="N20" s="95"/>
      <c r="O20" s="5"/>
      <c r="P20" s="96"/>
    </row>
    <row r="21" spans="1:16" ht="7.5" customHeight="1">
      <c r="A21" s="94"/>
      <c r="B21" s="95"/>
      <c r="C21" s="95"/>
      <c r="D21" s="95"/>
      <c r="E21" s="95"/>
      <c r="F21" s="95"/>
      <c r="G21" s="5"/>
      <c r="H21" s="96"/>
      <c r="I21" s="94"/>
      <c r="J21" s="95"/>
      <c r="K21" s="95"/>
      <c r="L21" s="95"/>
      <c r="M21" s="95"/>
      <c r="N21" s="95"/>
      <c r="O21" s="5"/>
      <c r="P21" s="96"/>
    </row>
    <row r="22" spans="1:16" ht="13.5" customHeight="1" thickBot="1">
      <c r="A22" s="99"/>
      <c r="B22" s="51" t="s">
        <v>53</v>
      </c>
      <c r="C22" s="51"/>
      <c r="D22" s="51"/>
      <c r="E22" s="51"/>
      <c r="F22" s="51"/>
      <c r="G22" s="89"/>
      <c r="H22" s="100"/>
      <c r="I22" s="99"/>
      <c r="J22" s="51" t="s">
        <v>53</v>
      </c>
      <c r="K22" s="51"/>
      <c r="L22" s="51"/>
      <c r="M22" s="51"/>
      <c r="N22" s="51"/>
      <c r="O22" s="100"/>
      <c r="P22" s="96"/>
    </row>
    <row r="23" spans="1:16" ht="15" customHeight="1" thickBot="1">
      <c r="A23" s="99"/>
      <c r="B23" s="51"/>
      <c r="C23" s="51"/>
      <c r="D23" s="51"/>
      <c r="E23" s="51"/>
      <c r="F23" s="51"/>
      <c r="G23" s="89"/>
      <c r="H23" s="100"/>
      <c r="I23" s="99"/>
      <c r="J23" s="51"/>
      <c r="K23" s="51"/>
      <c r="L23" s="51"/>
      <c r="M23" s="51"/>
      <c r="N23" s="51"/>
      <c r="O23" s="89"/>
      <c r="P23" s="100"/>
    </row>
    <row r="24" spans="1:16" ht="7.5" customHeight="1">
      <c r="A24" s="94"/>
      <c r="B24" s="95"/>
      <c r="C24" s="95"/>
      <c r="D24" s="95"/>
      <c r="E24" s="95"/>
      <c r="F24" s="95"/>
      <c r="G24" s="5"/>
      <c r="H24" s="96"/>
      <c r="I24" s="94"/>
      <c r="J24" s="95"/>
      <c r="K24" s="95"/>
      <c r="L24" s="95"/>
      <c r="M24" s="95"/>
      <c r="N24" s="95"/>
      <c r="O24" s="5"/>
      <c r="P24" s="96"/>
    </row>
    <row r="25" spans="1:16" ht="27" customHeight="1">
      <c r="A25" s="94"/>
      <c r="B25" s="5"/>
      <c r="C25" s="5"/>
      <c r="D25" s="5"/>
      <c r="E25" s="5"/>
      <c r="F25" s="5"/>
      <c r="G25" s="5"/>
      <c r="H25" s="96"/>
      <c r="I25" s="94"/>
      <c r="J25" s="5"/>
      <c r="K25" s="5"/>
      <c r="L25" s="5"/>
      <c r="M25" s="5"/>
      <c r="N25" s="5"/>
      <c r="O25" s="5"/>
      <c r="P25" s="96"/>
    </row>
    <row r="26" spans="1:16" ht="9.75" customHeight="1">
      <c r="A26" s="94"/>
      <c r="B26" s="5"/>
      <c r="C26" s="5"/>
      <c r="D26" s="5"/>
      <c r="E26" s="5"/>
      <c r="F26" s="5"/>
      <c r="G26" s="5"/>
      <c r="H26" s="96"/>
      <c r="I26" s="94"/>
      <c r="J26" s="5"/>
      <c r="K26" s="5"/>
      <c r="L26" s="5"/>
      <c r="M26" s="5"/>
      <c r="N26" s="5"/>
      <c r="O26" s="5"/>
      <c r="P26" s="96"/>
    </row>
    <row r="27" spans="1:16" ht="25.5" customHeight="1">
      <c r="A27" s="94"/>
      <c r="B27" s="226" t="s">
        <v>283</v>
      </c>
      <c r="C27" s="227"/>
      <c r="D27" s="227" t="s">
        <v>288</v>
      </c>
      <c r="E27" s="226"/>
      <c r="F27" s="226"/>
      <c r="G27" s="227"/>
      <c r="H27" s="96"/>
      <c r="I27" s="94"/>
      <c r="J27" s="226" t="s">
        <v>283</v>
      </c>
      <c r="K27" s="227"/>
      <c r="L27" s="227" t="s">
        <v>288</v>
      </c>
      <c r="M27" s="226"/>
      <c r="N27" s="226"/>
      <c r="O27" s="227"/>
      <c r="P27" s="96"/>
    </row>
    <row r="28" spans="1:16" ht="6.75" customHeight="1">
      <c r="A28" s="94"/>
      <c r="B28" s="5"/>
      <c r="C28" s="5"/>
      <c r="D28" s="5"/>
      <c r="E28" s="5"/>
      <c r="F28" s="5"/>
      <c r="G28" s="5"/>
      <c r="H28" s="96"/>
      <c r="I28" s="94"/>
      <c r="J28" s="5"/>
      <c r="K28" s="5"/>
      <c r="L28" s="5"/>
      <c r="M28" s="5"/>
      <c r="N28" s="5"/>
      <c r="O28" s="5"/>
      <c r="P28" s="96"/>
    </row>
    <row r="29" spans="1:16" ht="15" customHeight="1">
      <c r="A29" s="94" t="s">
        <v>282</v>
      </c>
      <c r="B29" s="5"/>
      <c r="C29" s="5"/>
      <c r="D29" s="5"/>
      <c r="E29" s="5"/>
      <c r="F29" s="5"/>
      <c r="G29" s="5"/>
      <c r="H29" s="96"/>
      <c r="I29" s="94" t="s">
        <v>282</v>
      </c>
      <c r="J29" s="5"/>
      <c r="K29" s="5"/>
      <c r="L29" s="5"/>
      <c r="M29" s="5"/>
      <c r="N29" s="5"/>
      <c r="O29" s="5"/>
      <c r="P29" s="96"/>
    </row>
    <row r="30" spans="1:16" ht="15" customHeight="1">
      <c r="A30" s="94" t="s">
        <v>284</v>
      </c>
      <c r="B30" s="5"/>
      <c r="C30" s="5"/>
      <c r="D30" s="5"/>
      <c r="E30" s="5"/>
      <c r="F30" s="5"/>
      <c r="G30" s="5"/>
      <c r="H30" s="96"/>
      <c r="I30" s="94" t="s">
        <v>284</v>
      </c>
      <c r="J30" s="5"/>
      <c r="K30" s="5"/>
      <c r="L30" s="5"/>
      <c r="M30" s="5"/>
      <c r="N30" s="5"/>
      <c r="O30" s="5"/>
      <c r="P30" s="96"/>
    </row>
    <row r="31" spans="1:16" ht="15" customHeight="1">
      <c r="A31" s="94"/>
      <c r="B31" s="5"/>
      <c r="C31" s="5"/>
      <c r="D31" s="5"/>
      <c r="E31" s="5"/>
      <c r="F31" s="5"/>
      <c r="G31" s="5"/>
      <c r="H31" s="96"/>
      <c r="I31" s="94"/>
      <c r="J31" s="5"/>
      <c r="K31" s="5"/>
      <c r="L31" s="5"/>
      <c r="M31" s="5"/>
      <c r="N31" s="5"/>
      <c r="O31" s="5"/>
      <c r="P31" s="96"/>
    </row>
    <row r="32" spans="1:16" ht="13.5" customHeight="1">
      <c r="A32" s="94"/>
      <c r="B32" s="5"/>
      <c r="C32" s="5"/>
      <c r="D32" s="211"/>
      <c r="E32" s="211" t="s">
        <v>285</v>
      </c>
      <c r="F32" s="68"/>
      <c r="G32" s="212"/>
      <c r="H32" s="96"/>
      <c r="I32" s="94"/>
      <c r="J32" s="5"/>
      <c r="K32" s="5"/>
      <c r="L32" s="211"/>
      <c r="M32" s="211" t="s">
        <v>285</v>
      </c>
      <c r="N32" s="68"/>
      <c r="O32" s="212"/>
      <c r="P32" s="96"/>
    </row>
    <row r="33" spans="1:16" ht="18" customHeight="1">
      <c r="A33" s="94"/>
      <c r="B33" s="83" t="s">
        <v>175</v>
      </c>
      <c r="C33" s="4"/>
      <c r="D33" s="7">
        <v>2</v>
      </c>
      <c r="E33" s="44">
        <v>3</v>
      </c>
      <c r="F33" s="235">
        <v>4</v>
      </c>
      <c r="G33" s="236"/>
      <c r="H33" s="96"/>
      <c r="I33" s="94"/>
      <c r="J33" s="83" t="s">
        <v>175</v>
      </c>
      <c r="K33" s="4"/>
      <c r="L33" s="7">
        <v>2</v>
      </c>
      <c r="M33" s="44">
        <v>3</v>
      </c>
      <c r="N33" s="235">
        <v>4</v>
      </c>
      <c r="O33" s="236"/>
      <c r="P33" s="96"/>
    </row>
    <row r="34" spans="1:16" ht="18" customHeight="1">
      <c r="A34" s="94"/>
      <c r="B34" s="83" t="s">
        <v>176</v>
      </c>
      <c r="C34" s="4"/>
      <c r="D34" s="7">
        <f aca="true" t="shared" si="6" ref="D34:D40">$D$11</f>
        <v>2</v>
      </c>
      <c r="E34" s="44">
        <f aca="true" t="shared" si="7" ref="E34:E40">$E$11</f>
        <v>3</v>
      </c>
      <c r="F34" s="235">
        <f aca="true" t="shared" si="8" ref="F34:F40">+$F$11</f>
        <v>4</v>
      </c>
      <c r="G34" s="236"/>
      <c r="H34" s="96"/>
      <c r="I34" s="94"/>
      <c r="J34" s="83" t="s">
        <v>176</v>
      </c>
      <c r="K34" s="4"/>
      <c r="L34" s="7">
        <f aca="true" t="shared" si="9" ref="L34:L40">$D$11</f>
        <v>2</v>
      </c>
      <c r="M34" s="44">
        <f aca="true" t="shared" si="10" ref="M34:M40">$E$11</f>
        <v>3</v>
      </c>
      <c r="N34" s="235">
        <f aca="true" t="shared" si="11" ref="N34:N40">+$F$11</f>
        <v>4</v>
      </c>
      <c r="O34" s="236"/>
      <c r="P34" s="96"/>
    </row>
    <row r="35" spans="1:16" ht="18" customHeight="1">
      <c r="A35" s="94"/>
      <c r="B35" s="83" t="s">
        <v>177</v>
      </c>
      <c r="C35" s="4"/>
      <c r="D35" s="7">
        <f t="shared" si="6"/>
        <v>2</v>
      </c>
      <c r="E35" s="44">
        <f t="shared" si="7"/>
        <v>3</v>
      </c>
      <c r="F35" s="235">
        <f t="shared" si="8"/>
        <v>4</v>
      </c>
      <c r="G35" s="236"/>
      <c r="H35" s="96"/>
      <c r="I35" s="94"/>
      <c r="J35" s="83" t="s">
        <v>177</v>
      </c>
      <c r="K35" s="4"/>
      <c r="L35" s="7">
        <f t="shared" si="9"/>
        <v>2</v>
      </c>
      <c r="M35" s="44">
        <f t="shared" si="10"/>
        <v>3</v>
      </c>
      <c r="N35" s="235">
        <f t="shared" si="11"/>
        <v>4</v>
      </c>
      <c r="O35" s="236"/>
      <c r="P35" s="96"/>
    </row>
    <row r="36" spans="1:16" ht="18" customHeight="1">
      <c r="A36" s="94"/>
      <c r="B36" s="83" t="s">
        <v>178</v>
      </c>
      <c r="C36" s="4"/>
      <c r="D36" s="7">
        <f t="shared" si="6"/>
        <v>2</v>
      </c>
      <c r="E36" s="44">
        <f t="shared" si="7"/>
        <v>3</v>
      </c>
      <c r="F36" s="235">
        <f t="shared" si="8"/>
        <v>4</v>
      </c>
      <c r="G36" s="236"/>
      <c r="H36" s="96"/>
      <c r="I36" s="94"/>
      <c r="J36" s="83" t="s">
        <v>178</v>
      </c>
      <c r="K36" s="4"/>
      <c r="L36" s="7">
        <f t="shared" si="9"/>
        <v>2</v>
      </c>
      <c r="M36" s="44">
        <f t="shared" si="10"/>
        <v>3</v>
      </c>
      <c r="N36" s="235">
        <f t="shared" si="11"/>
        <v>4</v>
      </c>
      <c r="O36" s="236"/>
      <c r="P36" s="96"/>
    </row>
    <row r="37" spans="1:16" ht="18" customHeight="1">
      <c r="A37" s="94"/>
      <c r="B37" s="83" t="s">
        <v>179</v>
      </c>
      <c r="C37" s="4"/>
      <c r="D37" s="7">
        <f t="shared" si="6"/>
        <v>2</v>
      </c>
      <c r="E37" s="44">
        <f t="shared" si="7"/>
        <v>3</v>
      </c>
      <c r="F37" s="235">
        <f t="shared" si="8"/>
        <v>4</v>
      </c>
      <c r="G37" s="236"/>
      <c r="H37" s="96"/>
      <c r="I37" s="94"/>
      <c r="J37" s="83" t="s">
        <v>179</v>
      </c>
      <c r="K37" s="4"/>
      <c r="L37" s="7">
        <f t="shared" si="9"/>
        <v>2</v>
      </c>
      <c r="M37" s="44">
        <f t="shared" si="10"/>
        <v>3</v>
      </c>
      <c r="N37" s="235">
        <f t="shared" si="11"/>
        <v>4</v>
      </c>
      <c r="O37" s="236"/>
      <c r="P37" s="96"/>
    </row>
    <row r="38" spans="1:16" ht="18" customHeight="1">
      <c r="A38" s="94"/>
      <c r="B38" s="83" t="s">
        <v>180</v>
      </c>
      <c r="C38" s="4"/>
      <c r="D38" s="7">
        <f t="shared" si="6"/>
        <v>2</v>
      </c>
      <c r="E38" s="44">
        <f t="shared" si="7"/>
        <v>3</v>
      </c>
      <c r="F38" s="235">
        <f t="shared" si="8"/>
        <v>4</v>
      </c>
      <c r="G38" s="236"/>
      <c r="H38" s="96"/>
      <c r="I38" s="94"/>
      <c r="J38" s="83" t="s">
        <v>180</v>
      </c>
      <c r="K38" s="4"/>
      <c r="L38" s="7">
        <f t="shared" si="9"/>
        <v>2</v>
      </c>
      <c r="M38" s="44">
        <f t="shared" si="10"/>
        <v>3</v>
      </c>
      <c r="N38" s="235">
        <f t="shared" si="11"/>
        <v>4</v>
      </c>
      <c r="O38" s="236"/>
      <c r="P38" s="96"/>
    </row>
    <row r="39" spans="1:16" ht="18" customHeight="1">
      <c r="A39" s="94"/>
      <c r="B39" s="83" t="s">
        <v>181</v>
      </c>
      <c r="C39" s="4"/>
      <c r="D39" s="7">
        <f t="shared" si="6"/>
        <v>2</v>
      </c>
      <c r="E39" s="44">
        <f t="shared" si="7"/>
        <v>3</v>
      </c>
      <c r="F39" s="235">
        <f t="shared" si="8"/>
        <v>4</v>
      </c>
      <c r="G39" s="236"/>
      <c r="H39" s="96"/>
      <c r="I39" s="94"/>
      <c r="J39" s="83" t="s">
        <v>181</v>
      </c>
      <c r="K39" s="4"/>
      <c r="L39" s="7">
        <f t="shared" si="9"/>
        <v>2</v>
      </c>
      <c r="M39" s="44">
        <f t="shared" si="10"/>
        <v>3</v>
      </c>
      <c r="N39" s="235">
        <f t="shared" si="11"/>
        <v>4</v>
      </c>
      <c r="O39" s="236"/>
      <c r="P39" s="96"/>
    </row>
    <row r="40" spans="1:16" ht="18" customHeight="1">
      <c r="A40" s="94"/>
      <c r="B40" s="83" t="s">
        <v>182</v>
      </c>
      <c r="C40" s="4"/>
      <c r="D40" s="7">
        <f t="shared" si="6"/>
        <v>2</v>
      </c>
      <c r="E40" s="44">
        <f t="shared" si="7"/>
        <v>3</v>
      </c>
      <c r="F40" s="235">
        <f t="shared" si="8"/>
        <v>4</v>
      </c>
      <c r="G40" s="236"/>
      <c r="H40" s="96"/>
      <c r="I40" s="94"/>
      <c r="J40" s="218" t="s">
        <v>182</v>
      </c>
      <c r="K40" s="219"/>
      <c r="L40" s="7">
        <f t="shared" si="9"/>
        <v>2</v>
      </c>
      <c r="M40" s="44">
        <f t="shared" si="10"/>
        <v>3</v>
      </c>
      <c r="N40" s="235">
        <f t="shared" si="11"/>
        <v>4</v>
      </c>
      <c r="O40" s="236"/>
      <c r="P40" s="96"/>
    </row>
    <row r="41" spans="1:16" ht="4.5" customHeight="1">
      <c r="A41" s="94"/>
      <c r="B41" s="194"/>
      <c r="C41" s="213"/>
      <c r="D41" s="214"/>
      <c r="E41" s="214"/>
      <c r="F41" s="234"/>
      <c r="G41" s="234"/>
      <c r="H41" s="96"/>
      <c r="I41" s="94"/>
      <c r="J41" s="194"/>
      <c r="K41" s="213"/>
      <c r="L41" s="214"/>
      <c r="M41" s="214"/>
      <c r="N41" s="238"/>
      <c r="O41" s="238"/>
      <c r="P41" s="96"/>
    </row>
    <row r="42" spans="1:16" ht="18" customHeight="1">
      <c r="A42" s="94"/>
      <c r="B42" s="95" t="s">
        <v>167</v>
      </c>
      <c r="C42" s="95"/>
      <c r="D42" s="95" t="s">
        <v>168</v>
      </c>
      <c r="E42" s="95"/>
      <c r="F42" s="95"/>
      <c r="G42" s="5"/>
      <c r="H42" s="96"/>
      <c r="I42" s="94"/>
      <c r="J42" s="95" t="s">
        <v>167</v>
      </c>
      <c r="K42" s="95"/>
      <c r="L42" s="95" t="s">
        <v>168</v>
      </c>
      <c r="M42" s="95"/>
      <c r="N42" s="95"/>
      <c r="O42" s="5"/>
      <c r="P42" s="96"/>
    </row>
    <row r="43" spans="1:16" ht="7.5" customHeight="1">
      <c r="A43" s="94"/>
      <c r="B43" s="95"/>
      <c r="C43" s="95"/>
      <c r="D43" s="95"/>
      <c r="E43" s="95"/>
      <c r="F43" s="95"/>
      <c r="G43" s="5"/>
      <c r="H43" s="96"/>
      <c r="I43" s="94"/>
      <c r="J43" s="95"/>
      <c r="K43" s="95"/>
      <c r="L43" s="95"/>
      <c r="M43" s="95"/>
      <c r="N43" s="95"/>
      <c r="O43" s="5"/>
      <c r="P43" s="96"/>
    </row>
    <row r="44" spans="1:16" ht="14.25" customHeight="1">
      <c r="A44" s="94"/>
      <c r="B44" s="95" t="s">
        <v>53</v>
      </c>
      <c r="C44" s="95"/>
      <c r="D44" s="95"/>
      <c r="E44" s="95"/>
      <c r="F44" s="95"/>
      <c r="G44" s="5"/>
      <c r="H44" s="96"/>
      <c r="I44" s="94"/>
      <c r="J44" s="95" t="s">
        <v>53</v>
      </c>
      <c r="K44" s="95"/>
      <c r="L44" s="95"/>
      <c r="M44" s="95"/>
      <c r="N44" s="95"/>
      <c r="O44" s="5"/>
      <c r="P44" s="96"/>
    </row>
    <row r="45" spans="1:16" ht="14.25" customHeight="1" thickBot="1">
      <c r="A45" s="99"/>
      <c r="B45" s="51"/>
      <c r="C45" s="51"/>
      <c r="D45" s="51"/>
      <c r="E45" s="51"/>
      <c r="F45" s="51"/>
      <c r="G45" s="89"/>
      <c r="H45" s="100"/>
      <c r="I45" s="99"/>
      <c r="J45" s="51"/>
      <c r="K45" s="51"/>
      <c r="L45" s="51"/>
      <c r="M45" s="51"/>
      <c r="N45" s="51"/>
      <c r="O45" s="89"/>
      <c r="P45" s="100"/>
    </row>
    <row r="46" spans="1:16" ht="7.5" customHeight="1">
      <c r="A46" s="90"/>
      <c r="B46" s="92"/>
      <c r="C46" s="92"/>
      <c r="D46" s="92"/>
      <c r="E46" s="92"/>
      <c r="F46" s="92"/>
      <c r="G46" s="92"/>
      <c r="H46" s="93"/>
      <c r="I46" s="94"/>
      <c r="J46" s="5"/>
      <c r="K46" s="5"/>
      <c r="L46" s="5"/>
      <c r="M46" s="5"/>
      <c r="N46" s="5"/>
      <c r="O46" s="5"/>
      <c r="P46" s="96"/>
    </row>
    <row r="47" spans="1:9" ht="28.5" customHeight="1">
      <c r="A47" s="5"/>
      <c r="B47" s="5"/>
      <c r="C47" s="5"/>
      <c r="D47" s="5"/>
      <c r="E47" s="5"/>
      <c r="F47" s="5"/>
      <c r="G47" s="5"/>
      <c r="H47" s="96"/>
      <c r="I47" s="94"/>
    </row>
    <row r="48" spans="1:16" s="220" customFormat="1" ht="6.75" customHeight="1">
      <c r="A48" s="222"/>
      <c r="B48" s="222"/>
      <c r="C48" s="222"/>
      <c r="D48" s="222"/>
      <c r="E48" s="222"/>
      <c r="F48" s="222"/>
      <c r="G48" s="222"/>
      <c r="H48" s="223"/>
      <c r="I48" s="224"/>
      <c r="J48" s="222"/>
      <c r="K48" s="222"/>
      <c r="L48" s="222"/>
      <c r="M48" s="222"/>
      <c r="N48" s="222"/>
      <c r="O48" s="222"/>
      <c r="P48" s="223"/>
    </row>
    <row r="49" spans="2:15" ht="24.75" customHeight="1">
      <c r="B49" s="226" t="s">
        <v>283</v>
      </c>
      <c r="C49" s="227"/>
      <c r="D49" s="227" t="s">
        <v>288</v>
      </c>
      <c r="E49" s="226"/>
      <c r="F49" s="226"/>
      <c r="G49" s="227"/>
      <c r="H49" s="96"/>
      <c r="I49" s="94"/>
      <c r="J49" s="227"/>
      <c r="K49" s="229"/>
      <c r="L49" s="230" t="s">
        <v>290</v>
      </c>
      <c r="M49" s="230"/>
      <c r="N49" s="229"/>
      <c r="O49" s="229"/>
    </row>
    <row r="50" spans="2:16" s="220" customFormat="1" ht="3.75" customHeight="1">
      <c r="B50" s="221"/>
      <c r="C50" s="222"/>
      <c r="D50" s="222"/>
      <c r="E50" s="221"/>
      <c r="F50" s="221"/>
      <c r="G50" s="222"/>
      <c r="H50" s="223"/>
      <c r="I50" s="222"/>
      <c r="J50" s="221"/>
      <c r="K50" s="222"/>
      <c r="L50" s="222"/>
      <c r="M50" s="221"/>
      <c r="N50" s="221"/>
      <c r="O50" s="222"/>
      <c r="P50" s="223"/>
    </row>
    <row r="51" spans="8:16" ht="1.5" customHeight="1">
      <c r="H51" s="96"/>
      <c r="I51" s="1" t="s">
        <v>281</v>
      </c>
      <c r="L51" s="5"/>
      <c r="M51" s="95"/>
      <c r="N51" s="52"/>
      <c r="O51" s="5"/>
      <c r="P51" s="96"/>
    </row>
    <row r="52" spans="1:16" ht="15" customHeight="1">
      <c r="A52" s="94" t="s">
        <v>286</v>
      </c>
      <c r="E52" s="95"/>
      <c r="F52" s="52" t="s">
        <v>52</v>
      </c>
      <c r="G52" s="5"/>
      <c r="H52" s="96"/>
      <c r="I52" s="94" t="s">
        <v>286</v>
      </c>
      <c r="M52" s="95"/>
      <c r="N52" s="52" t="s">
        <v>52</v>
      </c>
      <c r="O52" s="5"/>
      <c r="P52" s="96"/>
    </row>
    <row r="53" spans="1:16" ht="14.25" customHeight="1">
      <c r="A53" s="94" t="s">
        <v>284</v>
      </c>
      <c r="B53" s="5"/>
      <c r="C53" s="5"/>
      <c r="D53" s="5"/>
      <c r="E53" s="5"/>
      <c r="F53" s="5"/>
      <c r="G53" s="5"/>
      <c r="H53" s="96"/>
      <c r="I53" s="94" t="s">
        <v>284</v>
      </c>
      <c r="J53" s="5"/>
      <c r="K53" s="5"/>
      <c r="L53" s="5"/>
      <c r="M53" s="5"/>
      <c r="N53" s="5"/>
      <c r="O53" s="5"/>
      <c r="P53" s="96"/>
    </row>
    <row r="54" spans="1:16" ht="14.25" customHeight="1">
      <c r="A54" s="94"/>
      <c r="B54" s="5"/>
      <c r="C54" s="5"/>
      <c r="D54" s="5"/>
      <c r="E54" s="5"/>
      <c r="F54" s="5"/>
      <c r="G54" s="5"/>
      <c r="H54" s="96"/>
      <c r="I54" s="94"/>
      <c r="J54" s="5"/>
      <c r="K54" s="5"/>
      <c r="L54" s="5"/>
      <c r="M54" s="5"/>
      <c r="N54" s="5"/>
      <c r="O54" s="5"/>
      <c r="P54" s="96"/>
    </row>
    <row r="55" spans="1:16" ht="13.5" customHeight="1">
      <c r="A55" s="94"/>
      <c r="B55" s="5"/>
      <c r="C55" s="5"/>
      <c r="D55" s="211"/>
      <c r="E55" s="211" t="s">
        <v>285</v>
      </c>
      <c r="F55" s="68"/>
      <c r="G55" s="212"/>
      <c r="H55" s="96"/>
      <c r="I55" s="94"/>
      <c r="J55" s="5"/>
      <c r="K55" s="5"/>
      <c r="L55" s="211"/>
      <c r="M55" s="211" t="s">
        <v>285</v>
      </c>
      <c r="N55" s="68"/>
      <c r="O55" s="212"/>
      <c r="P55" s="96"/>
    </row>
    <row r="56" spans="1:16" ht="18" customHeight="1">
      <c r="A56" s="94"/>
      <c r="B56" s="83" t="s">
        <v>175</v>
      </c>
      <c r="C56" s="4"/>
      <c r="D56" s="7">
        <v>2</v>
      </c>
      <c r="E56" s="44">
        <v>3</v>
      </c>
      <c r="F56" s="235">
        <v>4</v>
      </c>
      <c r="G56" s="236"/>
      <c r="H56" s="96"/>
      <c r="I56" s="94"/>
      <c r="J56" s="83" t="s">
        <v>175</v>
      </c>
      <c r="K56" s="4"/>
      <c r="L56" s="7">
        <v>2</v>
      </c>
      <c r="M56" s="44">
        <v>3</v>
      </c>
      <c r="N56" s="235">
        <v>4</v>
      </c>
      <c r="O56" s="236"/>
      <c r="P56" s="96"/>
    </row>
    <row r="57" spans="1:16" ht="18" customHeight="1">
      <c r="A57" s="94"/>
      <c r="B57" s="83" t="s">
        <v>176</v>
      </c>
      <c r="C57" s="4"/>
      <c r="D57" s="7">
        <f aca="true" t="shared" si="12" ref="D57:D63">$D$11</f>
        <v>2</v>
      </c>
      <c r="E57" s="44">
        <f aca="true" t="shared" si="13" ref="E57:E63">$E$11</f>
        <v>3</v>
      </c>
      <c r="F57" s="235">
        <f aca="true" t="shared" si="14" ref="F57:F63">+$F$11</f>
        <v>4</v>
      </c>
      <c r="G57" s="236"/>
      <c r="H57" s="96"/>
      <c r="I57" s="94"/>
      <c r="J57" s="83" t="s">
        <v>176</v>
      </c>
      <c r="K57" s="4"/>
      <c r="L57" s="7">
        <f aca="true" t="shared" si="15" ref="L57:L63">$D$11</f>
        <v>2</v>
      </c>
      <c r="M57" s="44">
        <f aca="true" t="shared" si="16" ref="M57:M63">$E$11</f>
        <v>3</v>
      </c>
      <c r="N57" s="235">
        <f aca="true" t="shared" si="17" ref="N57:N63">+$F$11</f>
        <v>4</v>
      </c>
      <c r="O57" s="236"/>
      <c r="P57" s="96"/>
    </row>
    <row r="58" spans="1:16" ht="18" customHeight="1">
      <c r="A58" s="94"/>
      <c r="B58" s="83" t="s">
        <v>177</v>
      </c>
      <c r="C58" s="4"/>
      <c r="D58" s="7">
        <f t="shared" si="12"/>
        <v>2</v>
      </c>
      <c r="E58" s="44">
        <f t="shared" si="13"/>
        <v>3</v>
      </c>
      <c r="F58" s="235">
        <f t="shared" si="14"/>
        <v>4</v>
      </c>
      <c r="G58" s="236"/>
      <c r="H58" s="96"/>
      <c r="I58" s="94"/>
      <c r="J58" s="83" t="s">
        <v>177</v>
      </c>
      <c r="K58" s="4"/>
      <c r="L58" s="7">
        <f t="shared" si="15"/>
        <v>2</v>
      </c>
      <c r="M58" s="44">
        <f t="shared" si="16"/>
        <v>3</v>
      </c>
      <c r="N58" s="235">
        <f t="shared" si="17"/>
        <v>4</v>
      </c>
      <c r="O58" s="236"/>
      <c r="P58" s="96"/>
    </row>
    <row r="59" spans="1:16" ht="18" customHeight="1">
      <c r="A59" s="94"/>
      <c r="B59" s="83" t="s">
        <v>178</v>
      </c>
      <c r="C59" s="4"/>
      <c r="D59" s="7">
        <f t="shared" si="12"/>
        <v>2</v>
      </c>
      <c r="E59" s="44">
        <f t="shared" si="13"/>
        <v>3</v>
      </c>
      <c r="F59" s="235">
        <f t="shared" si="14"/>
        <v>4</v>
      </c>
      <c r="G59" s="236"/>
      <c r="H59" s="96"/>
      <c r="I59" s="94"/>
      <c r="J59" s="83" t="s">
        <v>178</v>
      </c>
      <c r="K59" s="4"/>
      <c r="L59" s="7">
        <f t="shared" si="15"/>
        <v>2</v>
      </c>
      <c r="M59" s="44">
        <f t="shared" si="16"/>
        <v>3</v>
      </c>
      <c r="N59" s="235">
        <f t="shared" si="17"/>
        <v>4</v>
      </c>
      <c r="O59" s="236"/>
      <c r="P59" s="96"/>
    </row>
    <row r="60" spans="1:16" ht="18" customHeight="1">
      <c r="A60" s="94"/>
      <c r="B60" s="83" t="s">
        <v>179</v>
      </c>
      <c r="C60" s="4"/>
      <c r="D60" s="7">
        <f t="shared" si="12"/>
        <v>2</v>
      </c>
      <c r="E60" s="44">
        <f t="shared" si="13"/>
        <v>3</v>
      </c>
      <c r="F60" s="235">
        <f t="shared" si="14"/>
        <v>4</v>
      </c>
      <c r="G60" s="236"/>
      <c r="H60" s="96"/>
      <c r="I60" s="94"/>
      <c r="J60" s="83" t="s">
        <v>179</v>
      </c>
      <c r="K60" s="4"/>
      <c r="L60" s="7">
        <f t="shared" si="15"/>
        <v>2</v>
      </c>
      <c r="M60" s="44">
        <f t="shared" si="16"/>
        <v>3</v>
      </c>
      <c r="N60" s="235">
        <f t="shared" si="17"/>
        <v>4</v>
      </c>
      <c r="O60" s="236"/>
      <c r="P60" s="96"/>
    </row>
    <row r="61" spans="1:16" ht="18" customHeight="1">
      <c r="A61" s="94"/>
      <c r="B61" s="83" t="s">
        <v>180</v>
      </c>
      <c r="C61" s="4"/>
      <c r="D61" s="7">
        <f t="shared" si="12"/>
        <v>2</v>
      </c>
      <c r="E61" s="44">
        <f t="shared" si="13"/>
        <v>3</v>
      </c>
      <c r="F61" s="235">
        <f t="shared" si="14"/>
        <v>4</v>
      </c>
      <c r="G61" s="236"/>
      <c r="H61" s="96"/>
      <c r="I61" s="94"/>
      <c r="J61" s="83" t="s">
        <v>180</v>
      </c>
      <c r="K61" s="4"/>
      <c r="L61" s="7">
        <f t="shared" si="15"/>
        <v>2</v>
      </c>
      <c r="M61" s="44">
        <f t="shared" si="16"/>
        <v>3</v>
      </c>
      <c r="N61" s="235">
        <f t="shared" si="17"/>
        <v>4</v>
      </c>
      <c r="O61" s="236"/>
      <c r="P61" s="96"/>
    </row>
    <row r="62" spans="1:16" ht="18" customHeight="1">
      <c r="A62" s="94"/>
      <c r="B62" s="83" t="s">
        <v>181</v>
      </c>
      <c r="C62" s="4"/>
      <c r="D62" s="7">
        <f t="shared" si="12"/>
        <v>2</v>
      </c>
      <c r="E62" s="44">
        <f t="shared" si="13"/>
        <v>3</v>
      </c>
      <c r="F62" s="235">
        <f t="shared" si="14"/>
        <v>4</v>
      </c>
      <c r="G62" s="236"/>
      <c r="H62" s="96"/>
      <c r="I62" s="94"/>
      <c r="J62" s="83" t="s">
        <v>181</v>
      </c>
      <c r="K62" s="4"/>
      <c r="L62" s="7">
        <f t="shared" si="15"/>
        <v>2</v>
      </c>
      <c r="M62" s="44">
        <f t="shared" si="16"/>
        <v>3</v>
      </c>
      <c r="N62" s="235">
        <f t="shared" si="17"/>
        <v>4</v>
      </c>
      <c r="O62" s="236"/>
      <c r="P62" s="96"/>
    </row>
    <row r="63" spans="1:16" ht="15.75" customHeight="1">
      <c r="A63" s="94"/>
      <c r="B63" s="83" t="s">
        <v>182</v>
      </c>
      <c r="C63" s="4"/>
      <c r="D63" s="7">
        <f t="shared" si="12"/>
        <v>2</v>
      </c>
      <c r="E63" s="44">
        <f t="shared" si="13"/>
        <v>3</v>
      </c>
      <c r="F63" s="235">
        <f t="shared" si="14"/>
        <v>4</v>
      </c>
      <c r="G63" s="236"/>
      <c r="H63" s="96"/>
      <c r="I63" s="94"/>
      <c r="J63" s="83" t="s">
        <v>182</v>
      </c>
      <c r="K63" s="4"/>
      <c r="L63" s="7">
        <f t="shared" si="15"/>
        <v>2</v>
      </c>
      <c r="M63" s="44">
        <f t="shared" si="16"/>
        <v>3</v>
      </c>
      <c r="N63" s="235">
        <f t="shared" si="17"/>
        <v>4</v>
      </c>
      <c r="O63" s="236"/>
      <c r="P63" s="96"/>
    </row>
    <row r="64" spans="1:16" ht="22.5" customHeight="1">
      <c r="A64" s="94"/>
      <c r="B64" s="95" t="s">
        <v>167</v>
      </c>
      <c r="C64" s="95"/>
      <c r="D64" s="95" t="s">
        <v>168</v>
      </c>
      <c r="E64" s="95"/>
      <c r="F64" s="95"/>
      <c r="G64" s="5"/>
      <c r="H64" s="96"/>
      <c r="I64" s="94"/>
      <c r="J64" s="95" t="s">
        <v>167</v>
      </c>
      <c r="K64" s="95"/>
      <c r="L64" s="95" t="s">
        <v>168</v>
      </c>
      <c r="M64" s="95"/>
      <c r="N64" s="95"/>
      <c r="O64" s="5"/>
      <c r="P64" s="96"/>
    </row>
    <row r="65" spans="1:16" ht="6" customHeight="1">
      <c r="A65" s="94"/>
      <c r="B65" s="95"/>
      <c r="C65" s="95"/>
      <c r="D65" s="95"/>
      <c r="E65" s="95"/>
      <c r="F65" s="95"/>
      <c r="G65" s="5"/>
      <c r="H65" s="96"/>
      <c r="I65" s="94"/>
      <c r="J65" s="95"/>
      <c r="K65" s="95"/>
      <c r="L65" s="95"/>
      <c r="M65" s="95"/>
      <c r="N65" s="95"/>
      <c r="O65" s="5"/>
      <c r="P65" s="96"/>
    </row>
    <row r="66" spans="1:16" ht="15">
      <c r="A66" s="94"/>
      <c r="B66" s="95" t="str">
        <f>+$B$22</f>
        <v>Relay Takeoff Judge  _______________________</v>
      </c>
      <c r="C66" s="95"/>
      <c r="D66" s="95"/>
      <c r="E66" s="95"/>
      <c r="F66" s="95"/>
      <c r="G66" s="5"/>
      <c r="H66" s="96"/>
      <c r="I66" s="94"/>
      <c r="J66" s="95" t="str">
        <f>+$B$22</f>
        <v>Relay Takeoff Judge  _______________________</v>
      </c>
      <c r="K66" s="95"/>
      <c r="L66" s="95"/>
      <c r="M66" s="95"/>
      <c r="N66" s="95"/>
      <c r="O66" s="5"/>
      <c r="P66" s="96"/>
    </row>
    <row r="67" spans="1:16" ht="15" thickBot="1">
      <c r="A67" s="99"/>
      <c r="B67" s="89"/>
      <c r="C67" s="89"/>
      <c r="D67" s="89"/>
      <c r="E67" s="89"/>
      <c r="F67" s="89"/>
      <c r="G67" s="89"/>
      <c r="H67" s="100"/>
      <c r="I67" s="99"/>
      <c r="J67" s="89"/>
      <c r="K67" s="89"/>
      <c r="L67" s="89"/>
      <c r="M67" s="89"/>
      <c r="N67" s="89"/>
      <c r="O67" s="89"/>
      <c r="P67" s="100"/>
    </row>
    <row r="68" spans="1:16" ht="8.25" customHeight="1">
      <c r="A68" s="90"/>
      <c r="B68" s="91"/>
      <c r="C68" s="91"/>
      <c r="D68" s="91"/>
      <c r="E68" s="91"/>
      <c r="F68" s="91"/>
      <c r="G68" s="92"/>
      <c r="H68" s="93"/>
      <c r="I68" s="90"/>
      <c r="J68" s="91"/>
      <c r="K68" s="91"/>
      <c r="L68" s="91"/>
      <c r="M68" s="91"/>
      <c r="N68" s="91"/>
      <c r="O68" s="92"/>
      <c r="P68" s="93"/>
    </row>
    <row r="69" spans="1:17" ht="15">
      <c r="A69" s="94"/>
      <c r="B69" s="216"/>
      <c r="C69" s="216"/>
      <c r="D69" s="181"/>
      <c r="E69" s="181"/>
      <c r="F69" s="5"/>
      <c r="G69" s="217"/>
      <c r="H69" s="5"/>
      <c r="I69" s="5"/>
      <c r="J69" s="216"/>
      <c r="K69" s="216"/>
      <c r="L69" s="50"/>
      <c r="M69" s="50"/>
      <c r="N69" s="228" t="s">
        <v>291</v>
      </c>
      <c r="O69" s="67"/>
      <c r="P69" s="5"/>
      <c r="Q69" s="5"/>
    </row>
    <row r="72" spans="1:1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27.75" customHeight="1">
      <c r="A74" s="5"/>
      <c r="B74" s="5"/>
      <c r="C74" s="5"/>
      <c r="D74" s="5"/>
      <c r="E74" s="95"/>
      <c r="F74" s="5"/>
      <c r="G74" s="5"/>
      <c r="H74" s="5"/>
      <c r="I74" s="5"/>
      <c r="J74" s="5"/>
      <c r="K74" s="5"/>
      <c r="L74" s="5"/>
      <c r="M74" s="95"/>
      <c r="N74" s="5"/>
      <c r="O74" s="5"/>
      <c r="P74" s="5"/>
    </row>
    <row r="75" spans="1:16" ht="15">
      <c r="A75" s="5"/>
      <c r="B75" s="95"/>
      <c r="C75" s="95"/>
      <c r="D75" s="95"/>
      <c r="E75" s="95"/>
      <c r="F75" s="52"/>
      <c r="G75" s="5"/>
      <c r="H75" s="5"/>
      <c r="I75" s="5"/>
      <c r="J75" s="95"/>
      <c r="K75" s="95"/>
      <c r="L75" s="95"/>
      <c r="M75" s="95"/>
      <c r="N75" s="52"/>
      <c r="O75" s="5"/>
      <c r="P75" s="5"/>
    </row>
    <row r="76" spans="1:16" ht="15">
      <c r="A76" s="5"/>
      <c r="B76" s="95"/>
      <c r="C76" s="95"/>
      <c r="D76" s="95"/>
      <c r="E76" s="95"/>
      <c r="F76" s="5"/>
      <c r="G76" s="5"/>
      <c r="H76" s="5"/>
      <c r="I76" s="5"/>
      <c r="J76" s="95"/>
      <c r="K76" s="95"/>
      <c r="L76" s="95"/>
      <c r="M76" s="95"/>
      <c r="N76" s="5"/>
      <c r="O76" s="5"/>
      <c r="P76" s="5"/>
    </row>
    <row r="77" spans="1:16" ht="15">
      <c r="A77" s="5"/>
      <c r="B77" s="5"/>
      <c r="C77" s="5"/>
      <c r="D77" s="213"/>
      <c r="E77" s="213"/>
      <c r="F77" s="5"/>
      <c r="G77" s="213"/>
      <c r="H77" s="5"/>
      <c r="I77" s="5"/>
      <c r="J77" s="5"/>
      <c r="K77" s="5"/>
      <c r="L77" s="213"/>
      <c r="M77" s="213"/>
      <c r="N77" s="5"/>
      <c r="O77" s="213"/>
      <c r="P77" s="5"/>
    </row>
    <row r="78" spans="1:16" ht="15">
      <c r="A78" s="5"/>
      <c r="B78" s="194"/>
      <c r="C78" s="213"/>
      <c r="D78" s="214"/>
      <c r="E78" s="214"/>
      <c r="F78" s="234"/>
      <c r="G78" s="234"/>
      <c r="H78" s="5"/>
      <c r="I78" s="5"/>
      <c r="J78" s="194"/>
      <c r="K78" s="213"/>
      <c r="L78" s="214"/>
      <c r="M78" s="214"/>
      <c r="N78" s="234"/>
      <c r="O78" s="234"/>
      <c r="P78" s="5"/>
    </row>
    <row r="79" spans="1:16" ht="15">
      <c r="A79" s="5"/>
      <c r="B79" s="194"/>
      <c r="C79" s="213"/>
      <c r="D79" s="214"/>
      <c r="E79" s="214"/>
      <c r="F79" s="234"/>
      <c r="G79" s="234"/>
      <c r="H79" s="5"/>
      <c r="I79" s="5"/>
      <c r="J79" s="194"/>
      <c r="K79" s="213"/>
      <c r="L79" s="214"/>
      <c r="M79" s="214"/>
      <c r="N79" s="234"/>
      <c r="O79" s="234"/>
      <c r="P79" s="5"/>
    </row>
    <row r="80" spans="1:16" ht="15">
      <c r="A80" s="5"/>
      <c r="B80" s="194"/>
      <c r="C80" s="213"/>
      <c r="D80" s="214"/>
      <c r="E80" s="214"/>
      <c r="F80" s="234"/>
      <c r="G80" s="234"/>
      <c r="H80" s="5"/>
      <c r="I80" s="5"/>
      <c r="J80" s="194"/>
      <c r="K80" s="213"/>
      <c r="L80" s="214"/>
      <c r="M80" s="214"/>
      <c r="N80" s="234"/>
      <c r="O80" s="234"/>
      <c r="P80" s="5"/>
    </row>
    <row r="81" spans="1:16" ht="15">
      <c r="A81" s="5"/>
      <c r="B81" s="194"/>
      <c r="C81" s="213"/>
      <c r="D81" s="214"/>
      <c r="E81" s="214"/>
      <c r="F81" s="234"/>
      <c r="G81" s="234"/>
      <c r="H81" s="5"/>
      <c r="I81" s="5"/>
      <c r="J81" s="194"/>
      <c r="K81" s="213"/>
      <c r="L81" s="214"/>
      <c r="M81" s="214"/>
      <c r="N81" s="234"/>
      <c r="O81" s="234"/>
      <c r="P81" s="5"/>
    </row>
    <row r="82" spans="1:16" ht="15">
      <c r="A82" s="5"/>
      <c r="B82" s="194"/>
      <c r="C82" s="213"/>
      <c r="D82" s="214"/>
      <c r="E82" s="214"/>
      <c r="F82" s="234"/>
      <c r="G82" s="234"/>
      <c r="H82" s="5"/>
      <c r="I82" s="5"/>
      <c r="J82" s="194"/>
      <c r="K82" s="213"/>
      <c r="L82" s="214"/>
      <c r="M82" s="214"/>
      <c r="N82" s="234"/>
      <c r="O82" s="234"/>
      <c r="P82" s="5"/>
    </row>
    <row r="83" spans="1:16" ht="15">
      <c r="A83" s="5"/>
      <c r="B83" s="194"/>
      <c r="C83" s="213"/>
      <c r="D83" s="214"/>
      <c r="E83" s="214"/>
      <c r="F83" s="234"/>
      <c r="G83" s="234"/>
      <c r="H83" s="5"/>
      <c r="I83" s="5"/>
      <c r="J83" s="194"/>
      <c r="K83" s="213"/>
      <c r="L83" s="214"/>
      <c r="M83" s="214"/>
      <c r="N83" s="234"/>
      <c r="O83" s="234"/>
      <c r="P83" s="5"/>
    </row>
    <row r="84" spans="1:16" ht="15">
      <c r="A84" s="5"/>
      <c r="B84" s="194"/>
      <c r="C84" s="213"/>
      <c r="D84" s="214"/>
      <c r="E84" s="214"/>
      <c r="F84" s="234"/>
      <c r="G84" s="234"/>
      <c r="H84" s="5"/>
      <c r="I84" s="5"/>
      <c r="J84" s="194"/>
      <c r="K84" s="213"/>
      <c r="L84" s="214"/>
      <c r="M84" s="214"/>
      <c r="N84" s="234"/>
      <c r="O84" s="234"/>
      <c r="P84" s="5"/>
    </row>
    <row r="85" spans="1:16" ht="15">
      <c r="A85" s="5"/>
      <c r="B85" s="194"/>
      <c r="C85" s="213"/>
      <c r="D85" s="214"/>
      <c r="E85" s="214"/>
      <c r="F85" s="234"/>
      <c r="G85" s="234"/>
      <c r="H85" s="5"/>
      <c r="I85" s="5"/>
      <c r="J85" s="194"/>
      <c r="K85" s="213"/>
      <c r="L85" s="214"/>
      <c r="M85" s="214"/>
      <c r="N85" s="234"/>
      <c r="O85" s="234"/>
      <c r="P85" s="5"/>
    </row>
    <row r="86" spans="1:16" ht="15">
      <c r="A86" s="5"/>
      <c r="B86" s="194"/>
      <c r="C86" s="213"/>
      <c r="D86" s="214"/>
      <c r="E86" s="214"/>
      <c r="F86" s="234"/>
      <c r="G86" s="234"/>
      <c r="H86" s="5"/>
      <c r="I86" s="5"/>
      <c r="J86" s="194"/>
      <c r="K86" s="213"/>
      <c r="L86" s="214"/>
      <c r="M86" s="214"/>
      <c r="N86" s="234"/>
      <c r="O86" s="234"/>
      <c r="P86" s="5"/>
    </row>
    <row r="87" spans="1:16" ht="15">
      <c r="A87" s="5"/>
      <c r="B87" s="95"/>
      <c r="C87" s="95"/>
      <c r="D87" s="214"/>
      <c r="E87" s="214"/>
      <c r="F87" s="215"/>
      <c r="G87" s="215"/>
      <c r="H87" s="5"/>
      <c r="I87" s="5"/>
      <c r="J87" s="95"/>
      <c r="K87" s="95"/>
      <c r="L87" s="214"/>
      <c r="M87" s="214"/>
      <c r="N87" s="215"/>
      <c r="O87" s="215"/>
      <c r="P87" s="5"/>
    </row>
    <row r="88" spans="1:16" ht="15">
      <c r="A88" s="5"/>
      <c r="B88" s="95"/>
      <c r="C88" s="95"/>
      <c r="D88" s="95"/>
      <c r="E88" s="95"/>
      <c r="F88" s="95"/>
      <c r="G88" s="5"/>
      <c r="H88" s="5"/>
      <c r="I88" s="5"/>
      <c r="J88" s="95"/>
      <c r="K88" s="95"/>
      <c r="L88" s="95"/>
      <c r="M88" s="95"/>
      <c r="N88" s="95"/>
      <c r="O88" s="5"/>
      <c r="P88" s="5"/>
    </row>
    <row r="89" spans="1:16" ht="15">
      <c r="A89" s="5"/>
      <c r="B89" s="95"/>
      <c r="C89" s="95"/>
      <c r="D89" s="95"/>
      <c r="E89" s="95"/>
      <c r="F89" s="95"/>
      <c r="G89" s="5"/>
      <c r="H89" s="5"/>
      <c r="I89" s="5"/>
      <c r="J89" s="95"/>
      <c r="K89" s="95"/>
      <c r="L89" s="95"/>
      <c r="M89" s="95"/>
      <c r="N89" s="95"/>
      <c r="O89" s="5"/>
      <c r="P89" s="5"/>
    </row>
    <row r="90" spans="1:16" ht="15">
      <c r="A90" s="5"/>
      <c r="B90" s="95"/>
      <c r="C90" s="95"/>
      <c r="D90" s="95"/>
      <c r="E90" s="95"/>
      <c r="F90" s="95"/>
      <c r="G90" s="5"/>
      <c r="H90" s="5"/>
      <c r="I90" s="5"/>
      <c r="J90" s="95"/>
      <c r="K90" s="95"/>
      <c r="L90" s="95"/>
      <c r="M90" s="95"/>
      <c r="N90" s="95"/>
      <c r="O90" s="5"/>
      <c r="P90" s="5"/>
    </row>
    <row r="91" spans="1:16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24.75" customHeight="1">
      <c r="A92" s="5"/>
      <c r="B92" s="5"/>
      <c r="C92" s="5"/>
      <c r="D92" s="5"/>
      <c r="E92" s="95"/>
      <c r="F92" s="5"/>
      <c r="G92" s="5"/>
      <c r="H92" s="5"/>
      <c r="I92" s="5"/>
      <c r="J92" s="5"/>
      <c r="K92" s="5"/>
      <c r="L92" s="5"/>
      <c r="M92" s="95"/>
      <c r="N92" s="5"/>
      <c r="O92" s="5"/>
      <c r="P92" s="5"/>
    </row>
    <row r="93" spans="1:16" ht="24" customHeight="1">
      <c r="A93" s="5"/>
      <c r="B93" s="95"/>
      <c r="C93" s="95"/>
      <c r="D93" s="95"/>
      <c r="E93" s="95"/>
      <c r="F93" s="52"/>
      <c r="G93" s="5"/>
      <c r="H93" s="5"/>
      <c r="I93" s="5"/>
      <c r="J93" s="95"/>
      <c r="K93" s="95"/>
      <c r="L93" s="95"/>
      <c r="M93" s="95"/>
      <c r="N93" s="52"/>
      <c r="O93" s="5"/>
      <c r="P93" s="5"/>
    </row>
    <row r="94" spans="1:16" ht="15">
      <c r="A94" s="5"/>
      <c r="B94" s="95"/>
      <c r="C94" s="95"/>
      <c r="D94" s="95"/>
      <c r="E94" s="95"/>
      <c r="F94" s="5"/>
      <c r="G94" s="5"/>
      <c r="H94" s="5"/>
      <c r="I94" s="5"/>
      <c r="J94" s="95"/>
      <c r="K94" s="95"/>
      <c r="L94" s="95"/>
      <c r="M94" s="95"/>
      <c r="N94" s="5"/>
      <c r="O94" s="5"/>
      <c r="P94" s="5"/>
    </row>
    <row r="95" spans="1:16" ht="15">
      <c r="A95" s="5"/>
      <c r="B95" s="5"/>
      <c r="C95" s="5"/>
      <c r="D95" s="213"/>
      <c r="E95" s="213"/>
      <c r="F95" s="5"/>
      <c r="G95" s="213"/>
      <c r="H95" s="5"/>
      <c r="I95" s="5"/>
      <c r="J95" s="5"/>
      <c r="K95" s="5"/>
      <c r="L95" s="213"/>
      <c r="M95" s="213"/>
      <c r="N95" s="5"/>
      <c r="O95" s="213"/>
      <c r="P95" s="5"/>
    </row>
    <row r="96" spans="1:16" ht="15">
      <c r="A96" s="5"/>
      <c r="B96" s="194"/>
      <c r="C96" s="213"/>
      <c r="D96" s="214"/>
      <c r="E96" s="214"/>
      <c r="F96" s="234"/>
      <c r="G96" s="234"/>
      <c r="H96" s="5"/>
      <c r="I96" s="5"/>
      <c r="J96" s="194"/>
      <c r="K96" s="213"/>
      <c r="L96" s="214"/>
      <c r="M96" s="214"/>
      <c r="N96" s="234"/>
      <c r="O96" s="234"/>
      <c r="P96" s="5"/>
    </row>
    <row r="97" spans="1:16" ht="15">
      <c r="A97" s="5"/>
      <c r="B97" s="194"/>
      <c r="C97" s="213"/>
      <c r="D97" s="214"/>
      <c r="E97" s="214"/>
      <c r="F97" s="234"/>
      <c r="G97" s="234"/>
      <c r="H97" s="5"/>
      <c r="I97" s="5"/>
      <c r="J97" s="194"/>
      <c r="K97" s="213"/>
      <c r="L97" s="214"/>
      <c r="M97" s="214"/>
      <c r="N97" s="234"/>
      <c r="O97" s="234"/>
      <c r="P97" s="5"/>
    </row>
    <row r="98" spans="1:16" ht="15">
      <c r="A98" s="5"/>
      <c r="B98" s="194"/>
      <c r="C98" s="213"/>
      <c r="D98" s="214"/>
      <c r="E98" s="214"/>
      <c r="F98" s="234"/>
      <c r="G98" s="234"/>
      <c r="H98" s="5"/>
      <c r="I98" s="5"/>
      <c r="J98" s="194"/>
      <c r="K98" s="213"/>
      <c r="L98" s="214"/>
      <c r="M98" s="214"/>
      <c r="N98" s="234"/>
      <c r="O98" s="234"/>
      <c r="P98" s="5"/>
    </row>
    <row r="99" spans="1:16" ht="15">
      <c r="A99" s="5"/>
      <c r="B99" s="194"/>
      <c r="C99" s="213"/>
      <c r="D99" s="214"/>
      <c r="E99" s="214"/>
      <c r="F99" s="234"/>
      <c r="G99" s="234"/>
      <c r="H99" s="5"/>
      <c r="I99" s="5"/>
      <c r="J99" s="194"/>
      <c r="K99" s="213"/>
      <c r="L99" s="214"/>
      <c r="M99" s="214"/>
      <c r="N99" s="234"/>
      <c r="O99" s="234"/>
      <c r="P99" s="5"/>
    </row>
    <row r="100" spans="1:16" ht="15">
      <c r="A100" s="5"/>
      <c r="B100" s="194"/>
      <c r="C100" s="213"/>
      <c r="D100" s="214"/>
      <c r="E100" s="214"/>
      <c r="F100" s="234"/>
      <c r="G100" s="234"/>
      <c r="H100" s="5"/>
      <c r="I100" s="5"/>
      <c r="J100" s="194"/>
      <c r="K100" s="213"/>
      <c r="L100" s="214"/>
      <c r="M100" s="214"/>
      <c r="N100" s="234"/>
      <c r="O100" s="234"/>
      <c r="P100" s="5"/>
    </row>
    <row r="101" spans="1:16" ht="15">
      <c r="A101" s="5"/>
      <c r="B101" s="194"/>
      <c r="C101" s="213"/>
      <c r="D101" s="214"/>
      <c r="E101" s="214"/>
      <c r="F101" s="234"/>
      <c r="G101" s="234"/>
      <c r="H101" s="5"/>
      <c r="I101" s="5"/>
      <c r="J101" s="194"/>
      <c r="K101" s="213"/>
      <c r="L101" s="214"/>
      <c r="M101" s="214"/>
      <c r="N101" s="234"/>
      <c r="O101" s="234"/>
      <c r="P101" s="5"/>
    </row>
    <row r="102" spans="1:16" ht="15">
      <c r="A102" s="5"/>
      <c r="B102" s="194"/>
      <c r="C102" s="213"/>
      <c r="D102" s="214"/>
      <c r="E102" s="214"/>
      <c r="F102" s="234"/>
      <c r="G102" s="234"/>
      <c r="H102" s="5"/>
      <c r="I102" s="5"/>
      <c r="J102" s="194"/>
      <c r="K102" s="213"/>
      <c r="L102" s="214"/>
      <c r="M102" s="214"/>
      <c r="N102" s="234"/>
      <c r="O102" s="234"/>
      <c r="P102" s="5"/>
    </row>
    <row r="103" spans="1:16" ht="15">
      <c r="A103" s="5"/>
      <c r="B103" s="194"/>
      <c r="C103" s="213"/>
      <c r="D103" s="214"/>
      <c r="E103" s="214"/>
      <c r="F103" s="234"/>
      <c r="G103" s="234"/>
      <c r="H103" s="5"/>
      <c r="I103" s="5"/>
      <c r="J103" s="194"/>
      <c r="K103" s="213"/>
      <c r="L103" s="214"/>
      <c r="M103" s="214"/>
      <c r="N103" s="234"/>
      <c r="O103" s="234"/>
      <c r="P103" s="5"/>
    </row>
    <row r="104" spans="1:16" ht="15">
      <c r="A104" s="5"/>
      <c r="B104" s="194"/>
      <c r="C104" s="213"/>
      <c r="D104" s="214"/>
      <c r="E104" s="214"/>
      <c r="F104" s="234"/>
      <c r="G104" s="234"/>
      <c r="H104" s="5"/>
      <c r="I104" s="5"/>
      <c r="J104" s="194"/>
      <c r="K104" s="213"/>
      <c r="L104" s="214"/>
      <c r="M104" s="214"/>
      <c r="N104" s="234"/>
      <c r="O104" s="234"/>
      <c r="P104" s="5"/>
    </row>
    <row r="105" spans="1:16" ht="15">
      <c r="A105" s="5"/>
      <c r="B105" s="95"/>
      <c r="C105" s="95"/>
      <c r="D105" s="214"/>
      <c r="E105" s="214"/>
      <c r="F105" s="215"/>
      <c r="G105" s="215"/>
      <c r="H105" s="5"/>
      <c r="I105" s="5"/>
      <c r="J105" s="95"/>
      <c r="K105" s="95"/>
      <c r="L105" s="214"/>
      <c r="M105" s="214"/>
      <c r="N105" s="215"/>
      <c r="O105" s="215"/>
      <c r="P105" s="5"/>
    </row>
    <row r="106" spans="1:16" ht="15">
      <c r="A106" s="5"/>
      <c r="B106" s="95"/>
      <c r="C106" s="95"/>
      <c r="D106" s="95"/>
      <c r="E106" s="95"/>
      <c r="F106" s="95"/>
      <c r="G106" s="5"/>
      <c r="H106" s="5"/>
      <c r="I106" s="5"/>
      <c r="J106" s="95"/>
      <c r="K106" s="95"/>
      <c r="L106" s="95"/>
      <c r="M106" s="95"/>
      <c r="N106" s="95"/>
      <c r="O106" s="5"/>
      <c r="P106" s="5"/>
    </row>
    <row r="107" spans="1:16" ht="15">
      <c r="A107" s="5"/>
      <c r="B107" s="95"/>
      <c r="C107" s="95"/>
      <c r="D107" s="95"/>
      <c r="E107" s="95"/>
      <c r="F107" s="95"/>
      <c r="G107" s="5"/>
      <c r="H107" s="5"/>
      <c r="I107" s="5"/>
      <c r="J107" s="95"/>
      <c r="K107" s="95"/>
      <c r="L107" s="95"/>
      <c r="M107" s="95"/>
      <c r="N107" s="95"/>
      <c r="O107" s="5"/>
      <c r="P107" s="5"/>
    </row>
    <row r="108" spans="1:16" ht="15">
      <c r="A108" s="5"/>
      <c r="B108" s="95"/>
      <c r="C108" s="95"/>
      <c r="D108" s="95"/>
      <c r="E108" s="95"/>
      <c r="F108" s="95"/>
      <c r="G108" s="5"/>
      <c r="H108" s="5"/>
      <c r="I108" s="5"/>
      <c r="J108" s="95"/>
      <c r="K108" s="95"/>
      <c r="L108" s="95"/>
      <c r="M108" s="95"/>
      <c r="N108" s="95"/>
      <c r="O108" s="5"/>
      <c r="P108" s="5"/>
    </row>
    <row r="109" spans="1:16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22.5" customHeight="1">
      <c r="A110" s="5"/>
      <c r="B110" s="5"/>
      <c r="C110" s="5"/>
      <c r="D110" s="5"/>
      <c r="E110" s="95"/>
      <c r="F110" s="5"/>
      <c r="G110" s="5"/>
      <c r="H110" s="5"/>
      <c r="I110" s="5"/>
      <c r="J110" s="5"/>
      <c r="K110" s="5"/>
      <c r="L110" s="5"/>
      <c r="M110" s="95"/>
      <c r="N110" s="5"/>
      <c r="O110" s="5"/>
      <c r="P110" s="5"/>
    </row>
    <row r="111" spans="1:16" ht="18.75" customHeight="1">
      <c r="A111" s="5"/>
      <c r="B111" s="5"/>
      <c r="C111" s="5"/>
      <c r="D111" s="5"/>
      <c r="E111" s="95"/>
      <c r="F111" s="52"/>
      <c r="G111" s="5"/>
      <c r="H111" s="5"/>
      <c r="I111" s="5"/>
      <c r="J111" s="5"/>
      <c r="K111" s="5"/>
      <c r="L111" s="5"/>
      <c r="M111" s="95"/>
      <c r="N111" s="52"/>
      <c r="O111" s="5"/>
      <c r="P111" s="5"/>
    </row>
    <row r="112" spans="1:16" ht="15">
      <c r="A112" s="5"/>
      <c r="B112" s="95"/>
      <c r="C112" s="95"/>
      <c r="D112" s="95"/>
      <c r="E112" s="95"/>
      <c r="F112" s="5"/>
      <c r="G112" s="5"/>
      <c r="H112" s="5"/>
      <c r="I112" s="5"/>
      <c r="J112" s="95"/>
      <c r="K112" s="95"/>
      <c r="L112" s="95"/>
      <c r="M112" s="95"/>
      <c r="N112" s="5"/>
      <c r="O112" s="5"/>
      <c r="P112" s="5"/>
    </row>
    <row r="113" spans="1:16" ht="15">
      <c r="A113" s="5"/>
      <c r="B113" s="5"/>
      <c r="C113" s="5"/>
      <c r="D113" s="213"/>
      <c r="E113" s="213"/>
      <c r="F113" s="5"/>
      <c r="G113" s="213"/>
      <c r="H113" s="5"/>
      <c r="I113" s="5"/>
      <c r="J113" s="5"/>
      <c r="K113" s="5"/>
      <c r="L113" s="213"/>
      <c r="M113" s="213"/>
      <c r="N113" s="5"/>
      <c r="O113" s="213"/>
      <c r="P113" s="5"/>
    </row>
    <row r="114" spans="1:16" ht="15">
      <c r="A114" s="5"/>
      <c r="B114" s="194"/>
      <c r="C114" s="213"/>
      <c r="D114" s="214"/>
      <c r="E114" s="214"/>
      <c r="F114" s="234"/>
      <c r="G114" s="234"/>
      <c r="H114" s="5"/>
      <c r="I114" s="5"/>
      <c r="J114" s="194"/>
      <c r="K114" s="213"/>
      <c r="L114" s="214"/>
      <c r="M114" s="214"/>
      <c r="N114" s="234"/>
      <c r="O114" s="234"/>
      <c r="P114" s="5"/>
    </row>
    <row r="115" spans="1:16" ht="15">
      <c r="A115" s="5"/>
      <c r="B115" s="194"/>
      <c r="C115" s="213"/>
      <c r="D115" s="214"/>
      <c r="E115" s="214"/>
      <c r="F115" s="234"/>
      <c r="G115" s="234"/>
      <c r="H115" s="5"/>
      <c r="I115" s="5"/>
      <c r="J115" s="194"/>
      <c r="K115" s="213"/>
      <c r="L115" s="214"/>
      <c r="M115" s="214"/>
      <c r="N115" s="234"/>
      <c r="O115" s="234"/>
      <c r="P115" s="5"/>
    </row>
    <row r="116" spans="1:16" ht="15">
      <c r="A116" s="5"/>
      <c r="B116" s="194"/>
      <c r="C116" s="213"/>
      <c r="D116" s="214"/>
      <c r="E116" s="214"/>
      <c r="F116" s="234"/>
      <c r="G116" s="234"/>
      <c r="H116" s="5"/>
      <c r="I116" s="5"/>
      <c r="J116" s="194"/>
      <c r="K116" s="213"/>
      <c r="L116" s="214"/>
      <c r="M116" s="214"/>
      <c r="N116" s="234"/>
      <c r="O116" s="234"/>
      <c r="P116" s="5"/>
    </row>
    <row r="117" spans="1:16" ht="15">
      <c r="A117" s="5"/>
      <c r="B117" s="194"/>
      <c r="C117" s="213"/>
      <c r="D117" s="214"/>
      <c r="E117" s="214"/>
      <c r="F117" s="234"/>
      <c r="G117" s="234"/>
      <c r="H117" s="5"/>
      <c r="I117" s="5"/>
      <c r="J117" s="194"/>
      <c r="K117" s="213"/>
      <c r="L117" s="214"/>
      <c r="M117" s="214"/>
      <c r="N117" s="234"/>
      <c r="O117" s="234"/>
      <c r="P117" s="5"/>
    </row>
    <row r="118" spans="1:16" ht="15">
      <c r="A118" s="5"/>
      <c r="B118" s="194"/>
      <c r="C118" s="213"/>
      <c r="D118" s="214"/>
      <c r="E118" s="214"/>
      <c r="F118" s="234"/>
      <c r="G118" s="234"/>
      <c r="H118" s="5"/>
      <c r="I118" s="5"/>
      <c r="J118" s="194"/>
      <c r="K118" s="213"/>
      <c r="L118" s="214"/>
      <c r="M118" s="214"/>
      <c r="N118" s="234"/>
      <c r="O118" s="234"/>
      <c r="P118" s="5"/>
    </row>
    <row r="119" spans="1:16" ht="15">
      <c r="A119" s="5"/>
      <c r="B119" s="194"/>
      <c r="C119" s="213"/>
      <c r="D119" s="214"/>
      <c r="E119" s="214"/>
      <c r="F119" s="234"/>
      <c r="G119" s="234"/>
      <c r="H119" s="5"/>
      <c r="I119" s="5"/>
      <c r="J119" s="194"/>
      <c r="K119" s="213"/>
      <c r="L119" s="214"/>
      <c r="M119" s="214"/>
      <c r="N119" s="234"/>
      <c r="O119" s="234"/>
      <c r="P119" s="5"/>
    </row>
    <row r="120" spans="1:16" ht="15">
      <c r="A120" s="5"/>
      <c r="B120" s="194"/>
      <c r="C120" s="213"/>
      <c r="D120" s="214"/>
      <c r="E120" s="214"/>
      <c r="F120" s="234"/>
      <c r="G120" s="234"/>
      <c r="H120" s="5"/>
      <c r="I120" s="5"/>
      <c r="J120" s="194"/>
      <c r="K120" s="213"/>
      <c r="L120" s="214"/>
      <c r="M120" s="214"/>
      <c r="N120" s="234"/>
      <c r="O120" s="234"/>
      <c r="P120" s="5"/>
    </row>
    <row r="121" spans="1:16" ht="15">
      <c r="A121" s="5"/>
      <c r="B121" s="194"/>
      <c r="C121" s="213"/>
      <c r="D121" s="214"/>
      <c r="E121" s="214"/>
      <c r="F121" s="234"/>
      <c r="G121" s="234"/>
      <c r="H121" s="5"/>
      <c r="I121" s="5"/>
      <c r="J121" s="194"/>
      <c r="K121" s="213"/>
      <c r="L121" s="214"/>
      <c r="M121" s="214"/>
      <c r="N121" s="234"/>
      <c r="O121" s="234"/>
      <c r="P121" s="5"/>
    </row>
    <row r="122" spans="1:16" ht="15">
      <c r="A122" s="5"/>
      <c r="B122" s="194"/>
      <c r="C122" s="213"/>
      <c r="D122" s="214"/>
      <c r="E122" s="214"/>
      <c r="F122" s="234"/>
      <c r="G122" s="234"/>
      <c r="H122" s="5"/>
      <c r="I122" s="5"/>
      <c r="J122" s="194"/>
      <c r="K122" s="213"/>
      <c r="L122" s="214"/>
      <c r="M122" s="214"/>
      <c r="N122" s="234"/>
      <c r="O122" s="234"/>
      <c r="P122" s="5"/>
    </row>
    <row r="123" spans="1:16" ht="15">
      <c r="A123" s="5"/>
      <c r="B123" s="95"/>
      <c r="C123" s="95"/>
      <c r="D123" s="214"/>
      <c r="E123" s="214"/>
      <c r="F123" s="215"/>
      <c r="G123" s="215"/>
      <c r="H123" s="5"/>
      <c r="I123" s="5"/>
      <c r="J123" s="95"/>
      <c r="K123" s="95"/>
      <c r="L123" s="214"/>
      <c r="M123" s="214"/>
      <c r="N123" s="215"/>
      <c r="O123" s="215"/>
      <c r="P123" s="5"/>
    </row>
    <row r="124" spans="1:16" ht="15">
      <c r="A124" s="5"/>
      <c r="B124" s="95"/>
      <c r="C124" s="95"/>
      <c r="D124" s="95"/>
      <c r="E124" s="95"/>
      <c r="F124" s="95"/>
      <c r="G124" s="5"/>
      <c r="H124" s="5"/>
      <c r="I124" s="5"/>
      <c r="J124" s="95"/>
      <c r="K124" s="95"/>
      <c r="L124" s="95"/>
      <c r="M124" s="95"/>
      <c r="N124" s="95"/>
      <c r="O124" s="5"/>
      <c r="P124" s="5"/>
    </row>
    <row r="125" spans="1:16" ht="15">
      <c r="A125" s="5"/>
      <c r="B125" s="95"/>
      <c r="C125" s="95"/>
      <c r="D125" s="95"/>
      <c r="E125" s="95"/>
      <c r="F125" s="95"/>
      <c r="G125" s="5"/>
      <c r="H125" s="5"/>
      <c r="I125" s="5"/>
      <c r="J125" s="95"/>
      <c r="K125" s="95"/>
      <c r="L125" s="95"/>
      <c r="M125" s="95"/>
      <c r="N125" s="95"/>
      <c r="O125" s="5"/>
      <c r="P125" s="5"/>
    </row>
    <row r="126" spans="1:16" ht="15">
      <c r="A126" s="5"/>
      <c r="B126" s="95"/>
      <c r="C126" s="95"/>
      <c r="D126" s="95"/>
      <c r="E126" s="95"/>
      <c r="F126" s="95"/>
      <c r="G126" s="5"/>
      <c r="H126" s="5"/>
      <c r="I126" s="5"/>
      <c r="J126" s="95"/>
      <c r="K126" s="95"/>
      <c r="L126" s="95"/>
      <c r="M126" s="95"/>
      <c r="N126" s="95"/>
      <c r="O126" s="5"/>
      <c r="P126" s="5"/>
    </row>
    <row r="127" spans="1:16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</sheetData>
  <sheetProtection/>
  <mergeCells count="106">
    <mergeCell ref="N12:O12"/>
    <mergeCell ref="N11:O11"/>
    <mergeCell ref="N78:O78"/>
    <mergeCell ref="N41:O41"/>
    <mergeCell ref="N40:O40"/>
    <mergeCell ref="N19:O19"/>
    <mergeCell ref="N16:O16"/>
    <mergeCell ref="N36:O36"/>
    <mergeCell ref="N37:O37"/>
    <mergeCell ref="N38:O38"/>
    <mergeCell ref="N81:O81"/>
    <mergeCell ref="N80:O80"/>
    <mergeCell ref="N79:O79"/>
    <mergeCell ref="N15:O15"/>
    <mergeCell ref="N14:O14"/>
    <mergeCell ref="N13:O13"/>
    <mergeCell ref="N62:O62"/>
    <mergeCell ref="N63:O63"/>
    <mergeCell ref="N17:O17"/>
    <mergeCell ref="N18:O18"/>
    <mergeCell ref="N116:O116"/>
    <mergeCell ref="N115:O115"/>
    <mergeCell ref="N114:O114"/>
    <mergeCell ref="N100:O100"/>
    <mergeCell ref="N99:O99"/>
    <mergeCell ref="N98:O98"/>
    <mergeCell ref="N122:O122"/>
    <mergeCell ref="N121:O121"/>
    <mergeCell ref="N120:O120"/>
    <mergeCell ref="N119:O119"/>
    <mergeCell ref="N118:O118"/>
    <mergeCell ref="N117:O117"/>
    <mergeCell ref="F57:G57"/>
    <mergeCell ref="F58:G58"/>
    <mergeCell ref="F59:G59"/>
    <mergeCell ref="F60:G60"/>
    <mergeCell ref="F61:G61"/>
    <mergeCell ref="F34:G34"/>
    <mergeCell ref="F35:G35"/>
    <mergeCell ref="F36:G36"/>
    <mergeCell ref="F37:G37"/>
    <mergeCell ref="N56:O56"/>
    <mergeCell ref="N57:O57"/>
    <mergeCell ref="N58:O58"/>
    <mergeCell ref="N59:O59"/>
    <mergeCell ref="N60:O60"/>
    <mergeCell ref="N61:O61"/>
    <mergeCell ref="N39:O39"/>
    <mergeCell ref="N33:O33"/>
    <mergeCell ref="N34:O34"/>
    <mergeCell ref="N35:O35"/>
    <mergeCell ref="F15:G15"/>
    <mergeCell ref="F16:G16"/>
    <mergeCell ref="F17:G17"/>
    <mergeCell ref="F18:G18"/>
    <mergeCell ref="F11:G11"/>
    <mergeCell ref="F12:G12"/>
    <mergeCell ref="F13:G13"/>
    <mergeCell ref="F14:G14"/>
    <mergeCell ref="F19:G19"/>
    <mergeCell ref="F40:G40"/>
    <mergeCell ref="F33:G33"/>
    <mergeCell ref="F78:G78"/>
    <mergeCell ref="F79:G79"/>
    <mergeCell ref="F80:G80"/>
    <mergeCell ref="F81:G81"/>
    <mergeCell ref="F41:G41"/>
    <mergeCell ref="F38:G38"/>
    <mergeCell ref="F39:G39"/>
    <mergeCell ref="F62:G62"/>
    <mergeCell ref="F63:G63"/>
    <mergeCell ref="F56:G56"/>
    <mergeCell ref="F82:G82"/>
    <mergeCell ref="F83:G83"/>
    <mergeCell ref="F84:G84"/>
    <mergeCell ref="F85:G85"/>
    <mergeCell ref="F86:G86"/>
    <mergeCell ref="N85:O85"/>
    <mergeCell ref="N86:O86"/>
    <mergeCell ref="N84:O84"/>
    <mergeCell ref="N83:O83"/>
    <mergeCell ref="N82:O82"/>
    <mergeCell ref="F96:G96"/>
    <mergeCell ref="F97:G97"/>
    <mergeCell ref="F98:G98"/>
    <mergeCell ref="F99:G99"/>
    <mergeCell ref="N97:O97"/>
    <mergeCell ref="N96:O96"/>
    <mergeCell ref="F100:G100"/>
    <mergeCell ref="F101:G101"/>
    <mergeCell ref="F102:G102"/>
    <mergeCell ref="F103:G103"/>
    <mergeCell ref="F104:G104"/>
    <mergeCell ref="N101:O101"/>
    <mergeCell ref="N102:O102"/>
    <mergeCell ref="N103:O103"/>
    <mergeCell ref="N104:O104"/>
    <mergeCell ref="F120:G120"/>
    <mergeCell ref="F121:G121"/>
    <mergeCell ref="F122:G122"/>
    <mergeCell ref="F114:G114"/>
    <mergeCell ref="F115:G115"/>
    <mergeCell ref="F116:G116"/>
    <mergeCell ref="F117:G117"/>
    <mergeCell ref="F118:G118"/>
    <mergeCell ref="F119:G119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74" r:id="rId2"/>
  <headerFooter alignWithMargins="0">
    <oddFooter>&amp;C&amp;D&amp;R&amp;F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1" customWidth="1"/>
    <col min="2" max="2" width="4.75390625" style="1" customWidth="1"/>
    <col min="3" max="3" width="4.50390625" style="1" customWidth="1"/>
    <col min="4" max="5" width="13.75390625" style="1" customWidth="1"/>
    <col min="6" max="6" width="6.75390625" style="1" customWidth="1"/>
    <col min="7" max="7" width="7.75390625" style="1" customWidth="1"/>
    <col min="8" max="9" width="3.75390625" style="1" customWidth="1"/>
    <col min="10" max="10" width="5.125" style="1" customWidth="1"/>
    <col min="11" max="11" width="4.50390625" style="1" customWidth="1"/>
    <col min="12" max="13" width="13.75390625" style="1" customWidth="1"/>
    <col min="14" max="14" width="6.75390625" style="1" customWidth="1"/>
    <col min="15" max="15" width="7.75390625" style="1" customWidth="1"/>
    <col min="16" max="16" width="3.75390625" style="1" customWidth="1"/>
    <col min="17" max="16384" width="9.125" style="1" customWidth="1"/>
  </cols>
  <sheetData>
    <row r="1" spans="1:16" ht="15">
      <c r="A1" s="90"/>
      <c r="B1" s="91" t="s">
        <v>101</v>
      </c>
      <c r="C1" s="91"/>
      <c r="D1" s="92"/>
      <c r="E1" s="91" t="s">
        <v>103</v>
      </c>
      <c r="F1" s="92"/>
      <c r="G1" s="92"/>
      <c r="H1" s="93"/>
      <c r="I1" s="90"/>
      <c r="J1" s="91" t="str">
        <f>+B1</f>
        <v>Girls / Boys</v>
      </c>
      <c r="K1" s="91"/>
      <c r="L1" s="92"/>
      <c r="M1" s="91" t="str">
        <f>+E1</f>
        <v>200 Meter Medley Relay</v>
      </c>
      <c r="N1" s="92"/>
      <c r="O1" s="92"/>
      <c r="P1" s="93"/>
    </row>
    <row r="2" spans="1:16" ht="6" customHeight="1">
      <c r="A2" s="94"/>
      <c r="B2" s="95"/>
      <c r="C2" s="95"/>
      <c r="D2" s="95"/>
      <c r="E2" s="95"/>
      <c r="F2" s="5"/>
      <c r="G2" s="5"/>
      <c r="H2" s="96"/>
      <c r="I2" s="94"/>
      <c r="J2" s="95"/>
      <c r="K2" s="95"/>
      <c r="L2" s="95"/>
      <c r="M2" s="95"/>
      <c r="N2" s="5"/>
      <c r="O2" s="5"/>
      <c r="P2" s="96"/>
    </row>
    <row r="3" spans="1:16" ht="13.5" customHeight="1">
      <c r="A3" s="94"/>
      <c r="B3" s="97" t="s">
        <v>183</v>
      </c>
      <c r="C3" s="98"/>
      <c r="D3" s="5"/>
      <c r="E3" s="240" t="s">
        <v>184</v>
      </c>
      <c r="F3" s="240"/>
      <c r="G3" s="5"/>
      <c r="H3" s="96"/>
      <c r="I3" s="94"/>
      <c r="J3" s="97" t="str">
        <f>+$B$3</f>
        <v>(Circle One)</v>
      </c>
      <c r="K3" s="98"/>
      <c r="L3" s="5"/>
      <c r="M3" s="240" t="str">
        <f>+$E$3</f>
        <v>Side   or   Lane</v>
      </c>
      <c r="N3" s="240"/>
      <c r="O3" s="5"/>
      <c r="P3" s="96"/>
    </row>
    <row r="4" spans="1:16" ht="6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5"/>
      <c r="P4" s="96"/>
    </row>
    <row r="5" spans="1:16" ht="13.5" customHeight="1">
      <c r="A5" s="94"/>
      <c r="B5" s="5"/>
      <c r="C5" s="5"/>
      <c r="D5" s="2"/>
      <c r="E5" s="2" t="s">
        <v>174</v>
      </c>
      <c r="F5" s="68"/>
      <c r="G5" s="3"/>
      <c r="H5" s="96"/>
      <c r="I5" s="94"/>
      <c r="J5" s="5"/>
      <c r="K5" s="5"/>
      <c r="L5" s="2"/>
      <c r="M5" s="2" t="s">
        <v>174</v>
      </c>
      <c r="N5" s="68"/>
      <c r="O5" s="3"/>
      <c r="P5" s="96"/>
    </row>
    <row r="6" spans="1:16" ht="13.5" customHeight="1">
      <c r="A6" s="94"/>
      <c r="B6" s="83" t="s">
        <v>175</v>
      </c>
      <c r="C6" s="4"/>
      <c r="D6" s="7">
        <v>2</v>
      </c>
      <c r="E6" s="44">
        <v>3</v>
      </c>
      <c r="F6" s="235">
        <v>4</v>
      </c>
      <c r="G6" s="236"/>
      <c r="H6" s="96"/>
      <c r="I6" s="94"/>
      <c r="J6" s="83" t="str">
        <f>+$B$6</f>
        <v>Lane 1</v>
      </c>
      <c r="K6" s="4"/>
      <c r="L6" s="7">
        <f aca="true" t="shared" si="0" ref="L6:L14">$D$6</f>
        <v>2</v>
      </c>
      <c r="M6" s="44">
        <f aca="true" t="shared" si="1" ref="M6:M14">$E$6</f>
        <v>3</v>
      </c>
      <c r="N6" s="235">
        <f aca="true" t="shared" si="2" ref="N6:N14">+$F$6</f>
        <v>4</v>
      </c>
      <c r="O6" s="236"/>
      <c r="P6" s="96"/>
    </row>
    <row r="7" spans="1:16" ht="13.5" customHeight="1">
      <c r="A7" s="94"/>
      <c r="B7" s="83" t="s">
        <v>176</v>
      </c>
      <c r="C7" s="4"/>
      <c r="D7" s="7">
        <f aca="true" t="shared" si="3" ref="D7:D14">$D$6</f>
        <v>2</v>
      </c>
      <c r="E7" s="44">
        <f aca="true" t="shared" si="4" ref="E7:E14">$E$6</f>
        <v>3</v>
      </c>
      <c r="F7" s="235">
        <f aca="true" t="shared" si="5" ref="F7:F14">+$F$6</f>
        <v>4</v>
      </c>
      <c r="G7" s="236"/>
      <c r="H7" s="96"/>
      <c r="I7" s="94"/>
      <c r="J7" s="83" t="str">
        <f>+$B$7</f>
        <v>Lane 2</v>
      </c>
      <c r="K7" s="4"/>
      <c r="L7" s="7">
        <f t="shared" si="0"/>
        <v>2</v>
      </c>
      <c r="M7" s="44">
        <f t="shared" si="1"/>
        <v>3</v>
      </c>
      <c r="N7" s="235">
        <f t="shared" si="2"/>
        <v>4</v>
      </c>
      <c r="O7" s="236"/>
      <c r="P7" s="96"/>
    </row>
    <row r="8" spans="1:16" ht="13.5" customHeight="1">
      <c r="A8" s="94"/>
      <c r="B8" s="83" t="s">
        <v>177</v>
      </c>
      <c r="C8" s="4"/>
      <c r="D8" s="7">
        <f t="shared" si="3"/>
        <v>2</v>
      </c>
      <c r="E8" s="44">
        <f t="shared" si="4"/>
        <v>3</v>
      </c>
      <c r="F8" s="235">
        <f t="shared" si="5"/>
        <v>4</v>
      </c>
      <c r="G8" s="236"/>
      <c r="H8" s="96"/>
      <c r="I8" s="94"/>
      <c r="J8" s="83" t="str">
        <f>+$B$8</f>
        <v>Lane 3</v>
      </c>
      <c r="K8" s="4"/>
      <c r="L8" s="7">
        <f t="shared" si="0"/>
        <v>2</v>
      </c>
      <c r="M8" s="44">
        <f t="shared" si="1"/>
        <v>3</v>
      </c>
      <c r="N8" s="235">
        <f t="shared" si="2"/>
        <v>4</v>
      </c>
      <c r="O8" s="236"/>
      <c r="P8" s="96"/>
    </row>
    <row r="9" spans="1:16" ht="13.5" customHeight="1">
      <c r="A9" s="94"/>
      <c r="B9" s="83" t="s">
        <v>178</v>
      </c>
      <c r="C9" s="4"/>
      <c r="D9" s="7">
        <f t="shared" si="3"/>
        <v>2</v>
      </c>
      <c r="E9" s="44">
        <f t="shared" si="4"/>
        <v>3</v>
      </c>
      <c r="F9" s="235">
        <f t="shared" si="5"/>
        <v>4</v>
      </c>
      <c r="G9" s="236"/>
      <c r="H9" s="96"/>
      <c r="I9" s="94"/>
      <c r="J9" s="83" t="str">
        <f>+$B$9</f>
        <v>Lane 4</v>
      </c>
      <c r="K9" s="4"/>
      <c r="L9" s="7">
        <f t="shared" si="0"/>
        <v>2</v>
      </c>
      <c r="M9" s="44">
        <f t="shared" si="1"/>
        <v>3</v>
      </c>
      <c r="N9" s="235">
        <f t="shared" si="2"/>
        <v>4</v>
      </c>
      <c r="O9" s="236"/>
      <c r="P9" s="96"/>
    </row>
    <row r="10" spans="1:16" ht="13.5" customHeight="1">
      <c r="A10" s="94"/>
      <c r="B10" s="83" t="s">
        <v>179</v>
      </c>
      <c r="C10" s="4"/>
      <c r="D10" s="7">
        <f t="shared" si="3"/>
        <v>2</v>
      </c>
      <c r="E10" s="44">
        <f t="shared" si="4"/>
        <v>3</v>
      </c>
      <c r="F10" s="235">
        <f t="shared" si="5"/>
        <v>4</v>
      </c>
      <c r="G10" s="236"/>
      <c r="H10" s="96"/>
      <c r="I10" s="94"/>
      <c r="J10" s="83" t="str">
        <f>+$B$10</f>
        <v>Lane 5</v>
      </c>
      <c r="K10" s="4"/>
      <c r="L10" s="7">
        <f t="shared" si="0"/>
        <v>2</v>
      </c>
      <c r="M10" s="44">
        <f t="shared" si="1"/>
        <v>3</v>
      </c>
      <c r="N10" s="235">
        <f t="shared" si="2"/>
        <v>4</v>
      </c>
      <c r="O10" s="236"/>
      <c r="P10" s="96"/>
    </row>
    <row r="11" spans="1:16" ht="13.5" customHeight="1">
      <c r="A11" s="94"/>
      <c r="B11" s="83" t="s">
        <v>180</v>
      </c>
      <c r="C11" s="4"/>
      <c r="D11" s="7">
        <f t="shared" si="3"/>
        <v>2</v>
      </c>
      <c r="E11" s="44">
        <f t="shared" si="4"/>
        <v>3</v>
      </c>
      <c r="F11" s="235">
        <f t="shared" si="5"/>
        <v>4</v>
      </c>
      <c r="G11" s="236"/>
      <c r="H11" s="96"/>
      <c r="I11" s="94"/>
      <c r="J11" s="83" t="str">
        <f>+$B$11</f>
        <v>Lane 6</v>
      </c>
      <c r="K11" s="4"/>
      <c r="L11" s="7">
        <f t="shared" si="0"/>
        <v>2</v>
      </c>
      <c r="M11" s="44">
        <f t="shared" si="1"/>
        <v>3</v>
      </c>
      <c r="N11" s="235">
        <f t="shared" si="2"/>
        <v>4</v>
      </c>
      <c r="O11" s="236"/>
      <c r="P11" s="96"/>
    </row>
    <row r="12" spans="1:16" ht="13.5" customHeight="1">
      <c r="A12" s="94"/>
      <c r="B12" s="83" t="s">
        <v>181</v>
      </c>
      <c r="C12" s="4"/>
      <c r="D12" s="7">
        <f t="shared" si="3"/>
        <v>2</v>
      </c>
      <c r="E12" s="44">
        <f t="shared" si="4"/>
        <v>3</v>
      </c>
      <c r="F12" s="235">
        <f t="shared" si="5"/>
        <v>4</v>
      </c>
      <c r="G12" s="236"/>
      <c r="H12" s="96"/>
      <c r="I12" s="94"/>
      <c r="J12" s="83" t="str">
        <f>+$B$12</f>
        <v>Lane 7</v>
      </c>
      <c r="K12" s="4"/>
      <c r="L12" s="7">
        <f t="shared" si="0"/>
        <v>2</v>
      </c>
      <c r="M12" s="44">
        <f t="shared" si="1"/>
        <v>3</v>
      </c>
      <c r="N12" s="235">
        <f t="shared" si="2"/>
        <v>4</v>
      </c>
      <c r="O12" s="236"/>
      <c r="P12" s="96"/>
    </row>
    <row r="13" spans="1:16" ht="13.5" customHeight="1">
      <c r="A13" s="94"/>
      <c r="B13" s="83" t="s">
        <v>182</v>
      </c>
      <c r="C13" s="4"/>
      <c r="D13" s="7">
        <f t="shared" si="3"/>
        <v>2</v>
      </c>
      <c r="E13" s="44">
        <f t="shared" si="4"/>
        <v>3</v>
      </c>
      <c r="F13" s="235">
        <f t="shared" si="5"/>
        <v>4</v>
      </c>
      <c r="G13" s="236"/>
      <c r="H13" s="96"/>
      <c r="I13" s="94"/>
      <c r="J13" s="83" t="str">
        <f>+$B$13</f>
        <v>Lane 8</v>
      </c>
      <c r="K13" s="4"/>
      <c r="L13" s="7">
        <f t="shared" si="0"/>
        <v>2</v>
      </c>
      <c r="M13" s="44">
        <f t="shared" si="1"/>
        <v>3</v>
      </c>
      <c r="N13" s="235">
        <f t="shared" si="2"/>
        <v>4</v>
      </c>
      <c r="O13" s="236"/>
      <c r="P13" s="96"/>
    </row>
    <row r="14" spans="1:16" ht="13.5" customHeight="1" hidden="1">
      <c r="A14" s="94"/>
      <c r="B14" s="83" t="s">
        <v>95</v>
      </c>
      <c r="C14" s="4"/>
      <c r="D14" s="7">
        <f t="shared" si="3"/>
        <v>2</v>
      </c>
      <c r="E14" s="44">
        <f t="shared" si="4"/>
        <v>3</v>
      </c>
      <c r="F14" s="235">
        <f t="shared" si="5"/>
        <v>4</v>
      </c>
      <c r="G14" s="236"/>
      <c r="H14" s="96"/>
      <c r="I14" s="94"/>
      <c r="J14" s="83" t="str">
        <f>+$B$14</f>
        <v>Lane 9</v>
      </c>
      <c r="K14" s="4"/>
      <c r="L14" s="7">
        <f t="shared" si="0"/>
        <v>2</v>
      </c>
      <c r="M14" s="44">
        <f t="shared" si="1"/>
        <v>3</v>
      </c>
      <c r="N14" s="235">
        <f t="shared" si="2"/>
        <v>4</v>
      </c>
      <c r="O14" s="236"/>
      <c r="P14" s="96"/>
    </row>
    <row r="15" spans="1:16" ht="9.75" customHeight="1">
      <c r="A15" s="94"/>
      <c r="B15" s="95"/>
      <c r="C15" s="95"/>
      <c r="D15" s="95"/>
      <c r="E15" s="95"/>
      <c r="F15" s="95"/>
      <c r="G15" s="5"/>
      <c r="H15" s="96"/>
      <c r="I15" s="94"/>
      <c r="J15" s="95"/>
      <c r="K15" s="95"/>
      <c r="L15" s="95"/>
      <c r="M15" s="95"/>
      <c r="N15" s="95"/>
      <c r="O15" s="5"/>
      <c r="P15" s="96"/>
    </row>
    <row r="16" spans="1:16" ht="13.5" customHeight="1">
      <c r="A16" s="94"/>
      <c r="B16" s="95" t="s">
        <v>167</v>
      </c>
      <c r="C16" s="95"/>
      <c r="D16" s="95" t="s">
        <v>168</v>
      </c>
      <c r="E16" s="95"/>
      <c r="F16" s="95"/>
      <c r="G16" s="5"/>
      <c r="H16" s="96"/>
      <c r="I16" s="94"/>
      <c r="J16" s="95" t="str">
        <f>+$B$16</f>
        <v>Legend:</v>
      </c>
      <c r="K16" s="95"/>
      <c r="L16" s="95" t="str">
        <f>+$D$16</f>
        <v>  O   for good           X   for early</v>
      </c>
      <c r="M16" s="95"/>
      <c r="N16" s="95"/>
      <c r="O16" s="5"/>
      <c r="P16" s="96"/>
    </row>
    <row r="17" spans="1:16" ht="12" customHeight="1">
      <c r="A17" s="94"/>
      <c r="B17" s="95"/>
      <c r="C17" s="95"/>
      <c r="D17" s="95"/>
      <c r="E17" s="95"/>
      <c r="F17" s="95"/>
      <c r="G17" s="5"/>
      <c r="H17" s="96"/>
      <c r="I17" s="94"/>
      <c r="J17" s="95"/>
      <c r="K17" s="95"/>
      <c r="L17" s="95"/>
      <c r="M17" s="95"/>
      <c r="N17" s="95"/>
      <c r="O17" s="5"/>
      <c r="P17" s="96"/>
    </row>
    <row r="18" spans="1:16" ht="13.5" customHeight="1">
      <c r="A18" s="94"/>
      <c r="B18" s="95" t="s">
        <v>53</v>
      </c>
      <c r="C18" s="95"/>
      <c r="D18" s="95"/>
      <c r="E18" s="95"/>
      <c r="F18" s="95"/>
      <c r="G18" s="5"/>
      <c r="H18" s="96"/>
      <c r="I18" s="94"/>
      <c r="J18" s="95" t="str">
        <f>+$B$18</f>
        <v>Relay Takeoff Judge  _______________________</v>
      </c>
      <c r="K18" s="95"/>
      <c r="L18" s="95"/>
      <c r="M18" s="95"/>
      <c r="N18" s="95"/>
      <c r="O18" s="5"/>
      <c r="P18" s="96"/>
    </row>
    <row r="19" spans="1:16" ht="7.5" customHeight="1" thickBot="1">
      <c r="A19" s="99"/>
      <c r="B19" s="51"/>
      <c r="C19" s="51"/>
      <c r="D19" s="51"/>
      <c r="E19" s="51"/>
      <c r="F19" s="51"/>
      <c r="G19" s="89"/>
      <c r="H19" s="100"/>
      <c r="I19" s="99"/>
      <c r="J19" s="51"/>
      <c r="K19" s="51"/>
      <c r="L19" s="51"/>
      <c r="M19" s="51"/>
      <c r="N19" s="51"/>
      <c r="O19" s="89"/>
      <c r="P19" s="100"/>
    </row>
    <row r="20" spans="1:16" ht="7.5" customHeight="1">
      <c r="A20" s="90"/>
      <c r="B20" s="91"/>
      <c r="C20" s="91"/>
      <c r="D20" s="91"/>
      <c r="E20" s="91"/>
      <c r="F20" s="91"/>
      <c r="G20" s="92"/>
      <c r="H20" s="93"/>
      <c r="I20" s="90"/>
      <c r="J20" s="91"/>
      <c r="K20" s="91"/>
      <c r="L20" s="91"/>
      <c r="M20" s="91"/>
      <c r="N20" s="91"/>
      <c r="O20" s="92"/>
      <c r="P20" s="93"/>
    </row>
    <row r="21" spans="1:22" ht="13.5" customHeight="1">
      <c r="A21" s="94"/>
      <c r="B21" s="95" t="str">
        <f>$B$1</f>
        <v>Girls / Boys</v>
      </c>
      <c r="C21" s="95"/>
      <c r="D21" s="5"/>
      <c r="E21" s="181"/>
      <c r="F21" s="52" t="s">
        <v>104</v>
      </c>
      <c r="G21" s="182" t="s">
        <v>49</v>
      </c>
      <c r="H21" s="183"/>
      <c r="I21" s="192"/>
      <c r="J21" s="95" t="str">
        <f>+$J$1</f>
        <v>Girls / Boys</v>
      </c>
      <c r="K21" s="181"/>
      <c r="L21" s="5"/>
      <c r="M21" s="181"/>
      <c r="N21" s="52" t="str">
        <f>+F21</f>
        <v>400 Meter Freestyle     </v>
      </c>
      <c r="O21" s="182" t="str">
        <f aca="true" t="shared" si="6" ref="O21:O29">G21</f>
        <v>Next  </v>
      </c>
      <c r="P21" s="183"/>
      <c r="Q21" s="193"/>
      <c r="R21" s="193"/>
      <c r="S21" s="193"/>
      <c r="T21" s="193"/>
      <c r="U21" s="193"/>
      <c r="V21" s="193"/>
    </row>
    <row r="22" spans="1:16" ht="15">
      <c r="A22" s="94"/>
      <c r="B22" s="181"/>
      <c r="C22" s="181"/>
      <c r="D22" s="181" t="s">
        <v>105</v>
      </c>
      <c r="E22" s="181"/>
      <c r="F22" s="5"/>
      <c r="G22" s="184" t="s">
        <v>151</v>
      </c>
      <c r="H22" s="96"/>
      <c r="I22" s="94"/>
      <c r="J22" s="5"/>
      <c r="K22" s="5"/>
      <c r="L22" s="181" t="str">
        <f>D22</f>
        <v>finish order for each 50 meters</v>
      </c>
      <c r="M22" s="5"/>
      <c r="N22" s="5"/>
      <c r="O22" s="184" t="str">
        <f t="shared" si="6"/>
        <v>Counter</v>
      </c>
      <c r="P22" s="96"/>
    </row>
    <row r="23" spans="1:16" ht="13.5" customHeight="1">
      <c r="A23" s="94"/>
      <c r="B23" s="56">
        <v>50</v>
      </c>
      <c r="C23" s="84" t="s">
        <v>102</v>
      </c>
      <c r="D23" s="185"/>
      <c r="E23" s="185"/>
      <c r="F23" s="80"/>
      <c r="G23" s="186">
        <v>3</v>
      </c>
      <c r="H23" s="96"/>
      <c r="I23" s="94"/>
      <c r="J23" s="56">
        <f>+B23</f>
        <v>50</v>
      </c>
      <c r="K23" s="84" t="str">
        <f>+C23</f>
        <v>m</v>
      </c>
      <c r="L23" s="185"/>
      <c r="M23" s="185"/>
      <c r="N23" s="80"/>
      <c r="O23" s="186">
        <f t="shared" si="6"/>
        <v>3</v>
      </c>
      <c r="P23" s="96"/>
    </row>
    <row r="24" spans="1:16" ht="13.5" customHeight="1">
      <c r="A24" s="94"/>
      <c r="B24" s="56">
        <f aca="true" t="shared" si="7" ref="B24:B30">B23+50</f>
        <v>100</v>
      </c>
      <c r="C24" s="84" t="str">
        <f aca="true" t="shared" si="8" ref="C24:C30">+C23</f>
        <v>m</v>
      </c>
      <c r="D24" s="185"/>
      <c r="E24" s="185"/>
      <c r="F24" s="80"/>
      <c r="G24" s="187">
        <f>2+G23</f>
        <v>5</v>
      </c>
      <c r="H24" s="96"/>
      <c r="I24" s="94"/>
      <c r="J24" s="56">
        <f>+B24</f>
        <v>100</v>
      </c>
      <c r="K24" s="84" t="str">
        <f aca="true" t="shared" si="9" ref="K24:K30">+K23</f>
        <v>m</v>
      </c>
      <c r="L24" s="185"/>
      <c r="M24" s="185"/>
      <c r="N24" s="80"/>
      <c r="O24" s="186">
        <f t="shared" si="6"/>
        <v>5</v>
      </c>
      <c r="P24" s="96"/>
    </row>
    <row r="25" spans="1:16" ht="13.5" customHeight="1">
      <c r="A25" s="94"/>
      <c r="B25" s="56">
        <f t="shared" si="7"/>
        <v>150</v>
      </c>
      <c r="C25" s="84" t="str">
        <f t="shared" si="8"/>
        <v>m</v>
      </c>
      <c r="D25" s="185"/>
      <c r="E25" s="185"/>
      <c r="F25" s="80"/>
      <c r="G25" s="187">
        <f>2+G24</f>
        <v>7</v>
      </c>
      <c r="H25" s="96"/>
      <c r="I25" s="94"/>
      <c r="J25" s="56">
        <f>+B25</f>
        <v>150</v>
      </c>
      <c r="K25" s="84" t="str">
        <f t="shared" si="9"/>
        <v>m</v>
      </c>
      <c r="L25" s="185"/>
      <c r="M25" s="185"/>
      <c r="N25" s="80"/>
      <c r="O25" s="186">
        <f t="shared" si="6"/>
        <v>7</v>
      </c>
      <c r="P25" s="96"/>
    </row>
    <row r="26" spans="1:16" ht="13.5" customHeight="1">
      <c r="A26" s="94"/>
      <c r="B26" s="56">
        <f>B25+50</f>
        <v>200</v>
      </c>
      <c r="C26" s="84" t="str">
        <f>+C25</f>
        <v>m</v>
      </c>
      <c r="D26" s="185"/>
      <c r="E26" s="185"/>
      <c r="F26" s="80"/>
      <c r="G26" s="187">
        <f>2+G25</f>
        <v>9</v>
      </c>
      <c r="H26" s="96"/>
      <c r="I26" s="94"/>
      <c r="J26" s="56">
        <f>+B26</f>
        <v>200</v>
      </c>
      <c r="K26" s="84" t="str">
        <f t="shared" si="9"/>
        <v>m</v>
      </c>
      <c r="L26" s="185"/>
      <c r="M26" s="185"/>
      <c r="N26" s="80"/>
      <c r="O26" s="186">
        <f t="shared" si="6"/>
        <v>9</v>
      </c>
      <c r="P26" s="96"/>
    </row>
    <row r="27" spans="1:16" ht="13.5" customHeight="1">
      <c r="A27" s="94"/>
      <c r="B27" s="56">
        <f t="shared" si="7"/>
        <v>250</v>
      </c>
      <c r="C27" s="84" t="str">
        <f t="shared" si="8"/>
        <v>m</v>
      </c>
      <c r="D27" s="185"/>
      <c r="E27" s="185"/>
      <c r="F27" s="80"/>
      <c r="G27" s="187">
        <f>2+G26</f>
        <v>11</v>
      </c>
      <c r="H27" s="96"/>
      <c r="I27" s="94"/>
      <c r="J27" s="56">
        <f>+B27</f>
        <v>250</v>
      </c>
      <c r="K27" s="84" t="str">
        <f t="shared" si="9"/>
        <v>m</v>
      </c>
      <c r="L27" s="185"/>
      <c r="M27" s="185"/>
      <c r="N27" s="80"/>
      <c r="O27" s="186">
        <f t="shared" si="6"/>
        <v>11</v>
      </c>
      <c r="P27" s="96"/>
    </row>
    <row r="28" spans="1:16" ht="13.5" customHeight="1" thickBot="1">
      <c r="A28" s="94"/>
      <c r="B28" s="85">
        <f t="shared" si="7"/>
        <v>300</v>
      </c>
      <c r="C28" s="86" t="str">
        <f t="shared" si="8"/>
        <v>m</v>
      </c>
      <c r="D28" s="188"/>
      <c r="E28" s="188"/>
      <c r="F28" s="82"/>
      <c r="G28" s="189">
        <f>G27+2</f>
        <v>13</v>
      </c>
      <c r="H28" s="96"/>
      <c r="I28" s="94"/>
      <c r="J28" s="85">
        <f>B28</f>
        <v>300</v>
      </c>
      <c r="K28" s="86" t="str">
        <f t="shared" si="9"/>
        <v>m</v>
      </c>
      <c r="L28" s="188"/>
      <c r="M28" s="188"/>
      <c r="N28" s="82"/>
      <c r="O28" s="189">
        <f t="shared" si="6"/>
        <v>13</v>
      </c>
      <c r="P28" s="96"/>
    </row>
    <row r="29" spans="1:16" ht="13.5" customHeight="1" thickTop="1">
      <c r="A29" s="94"/>
      <c r="B29" s="87">
        <f t="shared" si="7"/>
        <v>350</v>
      </c>
      <c r="C29" s="88" t="str">
        <f t="shared" si="8"/>
        <v>m</v>
      </c>
      <c r="D29" s="190" t="s">
        <v>81</v>
      </c>
      <c r="E29" s="190"/>
      <c r="F29" s="81"/>
      <c r="G29" s="187" t="s">
        <v>152</v>
      </c>
      <c r="H29" s="96"/>
      <c r="I29" s="94"/>
      <c r="J29" s="87">
        <f>B29</f>
        <v>350</v>
      </c>
      <c r="K29" s="88" t="str">
        <f t="shared" si="9"/>
        <v>m</v>
      </c>
      <c r="L29" s="190" t="s">
        <v>81</v>
      </c>
      <c r="M29" s="190"/>
      <c r="N29" s="81"/>
      <c r="O29" s="187" t="str">
        <f t="shared" si="6"/>
        <v>Red</v>
      </c>
      <c r="P29" s="96"/>
    </row>
    <row r="30" spans="1:16" ht="13.5" customHeight="1">
      <c r="A30" s="94"/>
      <c r="B30" s="56">
        <f t="shared" si="7"/>
        <v>400</v>
      </c>
      <c r="C30" s="84" t="str">
        <f t="shared" si="8"/>
        <v>m</v>
      </c>
      <c r="D30" s="185"/>
      <c r="E30" s="185"/>
      <c r="F30" s="80"/>
      <c r="G30" s="191"/>
      <c r="H30" s="96"/>
      <c r="I30" s="94"/>
      <c r="J30" s="56">
        <f>B30</f>
        <v>400</v>
      </c>
      <c r="K30" s="84" t="str">
        <f t="shared" si="9"/>
        <v>m</v>
      </c>
      <c r="L30" s="185"/>
      <c r="M30" s="185"/>
      <c r="N30" s="80"/>
      <c r="O30" s="191"/>
      <c r="P30" s="96"/>
    </row>
    <row r="31" spans="1:16" ht="7.5" customHeight="1" thickBot="1">
      <c r="A31" s="99"/>
      <c r="B31" s="89"/>
      <c r="C31" s="89"/>
      <c r="D31" s="89"/>
      <c r="E31" s="89"/>
      <c r="F31" s="89"/>
      <c r="G31" s="89"/>
      <c r="H31" s="100"/>
      <c r="I31" s="99"/>
      <c r="J31" s="89"/>
      <c r="K31" s="89"/>
      <c r="L31" s="89"/>
      <c r="M31" s="89"/>
      <c r="N31" s="89"/>
      <c r="O31" s="89"/>
      <c r="P31" s="100"/>
    </row>
    <row r="32" spans="1:16" ht="7.5" customHeight="1">
      <c r="A32" s="90"/>
      <c r="B32" s="92"/>
      <c r="C32" s="92"/>
      <c r="D32" s="92"/>
      <c r="E32" s="92"/>
      <c r="F32" s="92"/>
      <c r="G32" s="92"/>
      <c r="H32" s="93"/>
      <c r="I32" s="90"/>
      <c r="J32" s="92"/>
      <c r="K32" s="92"/>
      <c r="L32" s="92"/>
      <c r="M32" s="92"/>
      <c r="N32" s="92"/>
      <c r="O32" s="92"/>
      <c r="P32" s="93"/>
    </row>
    <row r="33" spans="1:16" ht="13.5" customHeight="1">
      <c r="A33" s="94"/>
      <c r="B33" s="95" t="str">
        <f>+$B$1</f>
        <v>Girls / Boys</v>
      </c>
      <c r="C33" s="95"/>
      <c r="D33" s="5"/>
      <c r="E33" s="194" t="s">
        <v>106</v>
      </c>
      <c r="F33" s="52"/>
      <c r="G33" s="5"/>
      <c r="H33" s="96"/>
      <c r="I33" s="94"/>
      <c r="J33" s="95" t="str">
        <f>+$J$1</f>
        <v>Girls / Boys</v>
      </c>
      <c r="K33" s="95"/>
      <c r="L33" s="5"/>
      <c r="M33" s="95" t="str">
        <f>E33</f>
        <v>200 Meter Freestyle Relay</v>
      </c>
      <c r="N33" s="52"/>
      <c r="O33" s="5"/>
      <c r="P33" s="96"/>
    </row>
    <row r="34" spans="1:16" ht="6" customHeight="1">
      <c r="A34" s="94"/>
      <c r="B34" s="95"/>
      <c r="C34" s="95"/>
      <c r="D34" s="95"/>
      <c r="E34" s="95"/>
      <c r="F34" s="5"/>
      <c r="G34" s="5"/>
      <c r="H34" s="96"/>
      <c r="I34" s="94"/>
      <c r="J34" s="95"/>
      <c r="K34" s="95"/>
      <c r="L34" s="95"/>
      <c r="M34" s="95"/>
      <c r="N34" s="5"/>
      <c r="O34" s="5"/>
      <c r="P34" s="96"/>
    </row>
    <row r="35" spans="1:16" ht="13.5" customHeight="1">
      <c r="A35" s="94"/>
      <c r="B35" s="97" t="str">
        <f>+$B$3</f>
        <v>(Circle One)</v>
      </c>
      <c r="C35" s="98"/>
      <c r="D35" s="5"/>
      <c r="E35" s="240" t="str">
        <f>+$E$3</f>
        <v>Side   or   Lane</v>
      </c>
      <c r="F35" s="240"/>
      <c r="G35" s="5"/>
      <c r="H35" s="96"/>
      <c r="I35" s="94"/>
      <c r="J35" s="97" t="str">
        <f>+$B$3</f>
        <v>(Circle One)</v>
      </c>
      <c r="K35" s="98"/>
      <c r="L35" s="5"/>
      <c r="M35" s="240" t="str">
        <f>+$E$3</f>
        <v>Side   or   Lane</v>
      </c>
      <c r="N35" s="240"/>
      <c r="O35" s="5"/>
      <c r="P35" s="96"/>
    </row>
    <row r="36" spans="1:16" ht="6" customHeight="1">
      <c r="A36" s="94"/>
      <c r="B36" s="5"/>
      <c r="C36" s="5"/>
      <c r="D36" s="5"/>
      <c r="E36" s="5"/>
      <c r="F36" s="5"/>
      <c r="G36" s="5"/>
      <c r="H36" s="96"/>
      <c r="I36" s="94"/>
      <c r="J36" s="5"/>
      <c r="K36" s="5"/>
      <c r="L36" s="5"/>
      <c r="M36" s="5"/>
      <c r="N36" s="5"/>
      <c r="O36" s="5"/>
      <c r="P36" s="96"/>
    </row>
    <row r="37" spans="1:16" ht="13.5" customHeight="1">
      <c r="A37" s="94"/>
      <c r="B37" s="5"/>
      <c r="C37" s="5"/>
      <c r="D37" s="2"/>
      <c r="E37" s="2" t="s">
        <v>174</v>
      </c>
      <c r="F37" s="68"/>
      <c r="G37" s="3"/>
      <c r="H37" s="96"/>
      <c r="I37" s="94"/>
      <c r="J37" s="5"/>
      <c r="K37" s="5"/>
      <c r="L37" s="2"/>
      <c r="M37" s="2" t="s">
        <v>174</v>
      </c>
      <c r="N37" s="68"/>
      <c r="O37" s="3"/>
      <c r="P37" s="96"/>
    </row>
    <row r="38" spans="1:16" ht="13.5" customHeight="1">
      <c r="A38" s="94"/>
      <c r="B38" s="83" t="str">
        <f>+$B$6</f>
        <v>Lane 1</v>
      </c>
      <c r="C38" s="4"/>
      <c r="D38" s="7">
        <f aca="true" t="shared" si="10" ref="D38:D46">$D$6</f>
        <v>2</v>
      </c>
      <c r="E38" s="44">
        <f aca="true" t="shared" si="11" ref="E38:E46">$E$6</f>
        <v>3</v>
      </c>
      <c r="F38" s="235">
        <f aca="true" t="shared" si="12" ref="F38:F46">+$F$6</f>
        <v>4</v>
      </c>
      <c r="G38" s="236"/>
      <c r="H38" s="96"/>
      <c r="I38" s="94"/>
      <c r="J38" s="83" t="str">
        <f>+$B$6</f>
        <v>Lane 1</v>
      </c>
      <c r="K38" s="4"/>
      <c r="L38" s="7">
        <f aca="true" t="shared" si="13" ref="L38:L46">$D$6</f>
        <v>2</v>
      </c>
      <c r="M38" s="44">
        <f aca="true" t="shared" si="14" ref="M38:M46">$E$6</f>
        <v>3</v>
      </c>
      <c r="N38" s="235">
        <f aca="true" t="shared" si="15" ref="N38:N46">+$F$6</f>
        <v>4</v>
      </c>
      <c r="O38" s="236"/>
      <c r="P38" s="96"/>
    </row>
    <row r="39" spans="1:16" ht="13.5" customHeight="1">
      <c r="A39" s="94"/>
      <c r="B39" s="83" t="str">
        <f>+$B$7</f>
        <v>Lane 2</v>
      </c>
      <c r="C39" s="4"/>
      <c r="D39" s="7">
        <f t="shared" si="10"/>
        <v>2</v>
      </c>
      <c r="E39" s="44">
        <f t="shared" si="11"/>
        <v>3</v>
      </c>
      <c r="F39" s="235">
        <f t="shared" si="12"/>
        <v>4</v>
      </c>
      <c r="G39" s="236"/>
      <c r="H39" s="96"/>
      <c r="I39" s="94"/>
      <c r="J39" s="83" t="str">
        <f>+$B$7</f>
        <v>Lane 2</v>
      </c>
      <c r="K39" s="4"/>
      <c r="L39" s="7">
        <f t="shared" si="13"/>
        <v>2</v>
      </c>
      <c r="M39" s="44">
        <f t="shared" si="14"/>
        <v>3</v>
      </c>
      <c r="N39" s="235">
        <f t="shared" si="15"/>
        <v>4</v>
      </c>
      <c r="O39" s="236"/>
      <c r="P39" s="96"/>
    </row>
    <row r="40" spans="1:16" ht="13.5" customHeight="1">
      <c r="A40" s="94"/>
      <c r="B40" s="83" t="str">
        <f>+$B$8</f>
        <v>Lane 3</v>
      </c>
      <c r="C40" s="4"/>
      <c r="D40" s="7">
        <f t="shared" si="10"/>
        <v>2</v>
      </c>
      <c r="E40" s="44">
        <f t="shared" si="11"/>
        <v>3</v>
      </c>
      <c r="F40" s="235">
        <f t="shared" si="12"/>
        <v>4</v>
      </c>
      <c r="G40" s="236"/>
      <c r="H40" s="96"/>
      <c r="I40" s="94"/>
      <c r="J40" s="83" t="str">
        <f>+$B$8</f>
        <v>Lane 3</v>
      </c>
      <c r="K40" s="4"/>
      <c r="L40" s="7">
        <f t="shared" si="13"/>
        <v>2</v>
      </c>
      <c r="M40" s="44">
        <f t="shared" si="14"/>
        <v>3</v>
      </c>
      <c r="N40" s="235">
        <f t="shared" si="15"/>
        <v>4</v>
      </c>
      <c r="O40" s="236"/>
      <c r="P40" s="96"/>
    </row>
    <row r="41" spans="1:16" ht="13.5" customHeight="1">
      <c r="A41" s="94"/>
      <c r="B41" s="83" t="str">
        <f>+$B$9</f>
        <v>Lane 4</v>
      </c>
      <c r="C41" s="4"/>
      <c r="D41" s="7">
        <f t="shared" si="10"/>
        <v>2</v>
      </c>
      <c r="E41" s="44">
        <f t="shared" si="11"/>
        <v>3</v>
      </c>
      <c r="F41" s="235">
        <f t="shared" si="12"/>
        <v>4</v>
      </c>
      <c r="G41" s="236"/>
      <c r="H41" s="96"/>
      <c r="I41" s="94"/>
      <c r="J41" s="83" t="str">
        <f>+$B$9</f>
        <v>Lane 4</v>
      </c>
      <c r="K41" s="4"/>
      <c r="L41" s="7">
        <f t="shared" si="13"/>
        <v>2</v>
      </c>
      <c r="M41" s="44">
        <f t="shared" si="14"/>
        <v>3</v>
      </c>
      <c r="N41" s="235">
        <f t="shared" si="15"/>
        <v>4</v>
      </c>
      <c r="O41" s="236"/>
      <c r="P41" s="96"/>
    </row>
    <row r="42" spans="1:16" ht="13.5" customHeight="1">
      <c r="A42" s="94"/>
      <c r="B42" s="83" t="str">
        <f>+$B$10</f>
        <v>Lane 5</v>
      </c>
      <c r="C42" s="4"/>
      <c r="D42" s="7">
        <f t="shared" si="10"/>
        <v>2</v>
      </c>
      <c r="E42" s="44">
        <f t="shared" si="11"/>
        <v>3</v>
      </c>
      <c r="F42" s="235">
        <f t="shared" si="12"/>
        <v>4</v>
      </c>
      <c r="G42" s="236"/>
      <c r="H42" s="96"/>
      <c r="I42" s="94"/>
      <c r="J42" s="83" t="str">
        <f>+$B$10</f>
        <v>Lane 5</v>
      </c>
      <c r="K42" s="4"/>
      <c r="L42" s="7">
        <f t="shared" si="13"/>
        <v>2</v>
      </c>
      <c r="M42" s="44">
        <f t="shared" si="14"/>
        <v>3</v>
      </c>
      <c r="N42" s="235">
        <f t="shared" si="15"/>
        <v>4</v>
      </c>
      <c r="O42" s="236"/>
      <c r="P42" s="96"/>
    </row>
    <row r="43" spans="1:16" ht="13.5" customHeight="1">
      <c r="A43" s="94"/>
      <c r="B43" s="83" t="str">
        <f>+$B$11</f>
        <v>Lane 6</v>
      </c>
      <c r="C43" s="4"/>
      <c r="D43" s="7">
        <f t="shared" si="10"/>
        <v>2</v>
      </c>
      <c r="E43" s="44">
        <f t="shared" si="11"/>
        <v>3</v>
      </c>
      <c r="F43" s="235">
        <f t="shared" si="12"/>
        <v>4</v>
      </c>
      <c r="G43" s="236"/>
      <c r="H43" s="96"/>
      <c r="I43" s="94"/>
      <c r="J43" s="83" t="str">
        <f>+$B$11</f>
        <v>Lane 6</v>
      </c>
      <c r="K43" s="4"/>
      <c r="L43" s="7">
        <f t="shared" si="13"/>
        <v>2</v>
      </c>
      <c r="M43" s="44">
        <f t="shared" si="14"/>
        <v>3</v>
      </c>
      <c r="N43" s="235">
        <f t="shared" si="15"/>
        <v>4</v>
      </c>
      <c r="O43" s="236"/>
      <c r="P43" s="96"/>
    </row>
    <row r="44" spans="1:16" ht="13.5" customHeight="1">
      <c r="A44" s="94"/>
      <c r="B44" s="83" t="str">
        <f>+$B$12</f>
        <v>Lane 7</v>
      </c>
      <c r="C44" s="4"/>
      <c r="D44" s="7">
        <f t="shared" si="10"/>
        <v>2</v>
      </c>
      <c r="E44" s="44">
        <f t="shared" si="11"/>
        <v>3</v>
      </c>
      <c r="F44" s="235">
        <f t="shared" si="12"/>
        <v>4</v>
      </c>
      <c r="G44" s="236"/>
      <c r="H44" s="96"/>
      <c r="I44" s="94"/>
      <c r="J44" s="83" t="str">
        <f>+$B$12</f>
        <v>Lane 7</v>
      </c>
      <c r="K44" s="4"/>
      <c r="L44" s="7">
        <f t="shared" si="13"/>
        <v>2</v>
      </c>
      <c r="M44" s="44">
        <f t="shared" si="14"/>
        <v>3</v>
      </c>
      <c r="N44" s="235">
        <f t="shared" si="15"/>
        <v>4</v>
      </c>
      <c r="O44" s="236"/>
      <c r="P44" s="96"/>
    </row>
    <row r="45" spans="1:16" ht="13.5" customHeight="1">
      <c r="A45" s="94"/>
      <c r="B45" s="83" t="str">
        <f>+$B$13</f>
        <v>Lane 8</v>
      </c>
      <c r="C45" s="4"/>
      <c r="D45" s="7">
        <f t="shared" si="10"/>
        <v>2</v>
      </c>
      <c r="E45" s="44">
        <f t="shared" si="11"/>
        <v>3</v>
      </c>
      <c r="F45" s="235">
        <f t="shared" si="12"/>
        <v>4</v>
      </c>
      <c r="G45" s="236"/>
      <c r="H45" s="96"/>
      <c r="I45" s="94"/>
      <c r="J45" s="83" t="str">
        <f>+$B$13</f>
        <v>Lane 8</v>
      </c>
      <c r="K45" s="4"/>
      <c r="L45" s="7">
        <f t="shared" si="13"/>
        <v>2</v>
      </c>
      <c r="M45" s="44">
        <f t="shared" si="14"/>
        <v>3</v>
      </c>
      <c r="N45" s="235">
        <f t="shared" si="15"/>
        <v>4</v>
      </c>
      <c r="O45" s="236"/>
      <c r="P45" s="96"/>
    </row>
    <row r="46" spans="1:16" ht="13.5" customHeight="1" hidden="1">
      <c r="A46" s="94"/>
      <c r="B46" s="83" t="str">
        <f>+$B$14</f>
        <v>Lane 9</v>
      </c>
      <c r="C46" s="4"/>
      <c r="D46" s="7">
        <f t="shared" si="10"/>
        <v>2</v>
      </c>
      <c r="E46" s="44">
        <f t="shared" si="11"/>
        <v>3</v>
      </c>
      <c r="F46" s="235">
        <f t="shared" si="12"/>
        <v>4</v>
      </c>
      <c r="G46" s="236"/>
      <c r="H46" s="96"/>
      <c r="I46" s="94"/>
      <c r="J46" s="83" t="str">
        <f>+$B$14</f>
        <v>Lane 9</v>
      </c>
      <c r="K46" s="4"/>
      <c r="L46" s="7">
        <f t="shared" si="13"/>
        <v>2</v>
      </c>
      <c r="M46" s="44">
        <f t="shared" si="14"/>
        <v>3</v>
      </c>
      <c r="N46" s="235">
        <f t="shared" si="15"/>
        <v>4</v>
      </c>
      <c r="O46" s="236"/>
      <c r="P46" s="96"/>
    </row>
    <row r="47" spans="1:16" ht="9.75" customHeight="1">
      <c r="A47" s="94"/>
      <c r="B47" s="95"/>
      <c r="C47" s="95"/>
      <c r="D47" s="95"/>
      <c r="E47" s="95"/>
      <c r="F47" s="95"/>
      <c r="G47" s="5"/>
      <c r="H47" s="96"/>
      <c r="I47" s="94"/>
      <c r="J47" s="95"/>
      <c r="K47" s="95"/>
      <c r="L47" s="95"/>
      <c r="M47" s="95"/>
      <c r="N47" s="5"/>
      <c r="O47" s="95"/>
      <c r="P47" s="96"/>
    </row>
    <row r="48" spans="1:16" ht="13.5" customHeight="1">
      <c r="A48" s="94"/>
      <c r="B48" s="95" t="str">
        <f>+$B$16</f>
        <v>Legend:</v>
      </c>
      <c r="C48" s="95"/>
      <c r="D48" s="95" t="str">
        <f>+$D$16</f>
        <v>  O   for good           X   for early</v>
      </c>
      <c r="E48" s="95"/>
      <c r="F48" s="95"/>
      <c r="G48" s="5"/>
      <c r="H48" s="96"/>
      <c r="I48" s="94"/>
      <c r="J48" s="95" t="str">
        <f>+$B$16</f>
        <v>Legend:</v>
      </c>
      <c r="K48" s="95"/>
      <c r="L48" s="95" t="str">
        <f>+$D$16</f>
        <v>  O   for good           X   for early</v>
      </c>
      <c r="M48" s="95"/>
      <c r="N48" s="95"/>
      <c r="O48" s="5"/>
      <c r="P48" s="96"/>
    </row>
    <row r="49" spans="1:16" ht="12" customHeight="1">
      <c r="A49" s="94"/>
      <c r="B49" s="95"/>
      <c r="C49" s="95"/>
      <c r="D49" s="95"/>
      <c r="E49" s="95"/>
      <c r="F49" s="95"/>
      <c r="G49" s="5"/>
      <c r="H49" s="96"/>
      <c r="I49" s="94"/>
      <c r="J49" s="95"/>
      <c r="K49" s="95"/>
      <c r="L49" s="95"/>
      <c r="M49" s="95"/>
      <c r="N49" s="95"/>
      <c r="O49" s="5"/>
      <c r="P49" s="96"/>
    </row>
    <row r="50" spans="1:16" ht="13.5" customHeight="1">
      <c r="A50" s="94"/>
      <c r="B50" s="95" t="str">
        <f>+$B$18</f>
        <v>Relay Takeoff Judge  _______________________</v>
      </c>
      <c r="C50" s="95"/>
      <c r="D50" s="95"/>
      <c r="E50" s="95"/>
      <c r="F50" s="95"/>
      <c r="G50" s="5"/>
      <c r="H50" s="96"/>
      <c r="I50" s="94"/>
      <c r="J50" s="95" t="str">
        <f>+$B$18</f>
        <v>Relay Takeoff Judge  _______________________</v>
      </c>
      <c r="K50" s="95"/>
      <c r="L50" s="95"/>
      <c r="M50" s="95"/>
      <c r="N50" s="95"/>
      <c r="O50" s="5"/>
      <c r="P50" s="96"/>
    </row>
    <row r="51" spans="1:16" ht="7.5" customHeight="1" thickBot="1">
      <c r="A51" s="99"/>
      <c r="B51" s="89"/>
      <c r="C51" s="89"/>
      <c r="D51" s="89"/>
      <c r="E51" s="89"/>
      <c r="F51" s="89"/>
      <c r="G51" s="89"/>
      <c r="H51" s="100"/>
      <c r="I51" s="99"/>
      <c r="J51" s="89"/>
      <c r="K51" s="89"/>
      <c r="L51" s="89"/>
      <c r="M51" s="89"/>
      <c r="N51" s="89"/>
      <c r="O51" s="89"/>
      <c r="P51" s="100"/>
    </row>
    <row r="52" spans="1:16" ht="7.5" customHeight="1">
      <c r="A52" s="90"/>
      <c r="B52" s="92"/>
      <c r="C52" s="92"/>
      <c r="D52" s="92"/>
      <c r="E52" s="92"/>
      <c r="F52" s="92"/>
      <c r="G52" s="92"/>
      <c r="H52" s="93"/>
      <c r="I52" s="94"/>
      <c r="J52" s="5"/>
      <c r="K52" s="5"/>
      <c r="L52" s="5"/>
      <c r="M52" s="5"/>
      <c r="N52" s="5"/>
      <c r="O52" s="5"/>
      <c r="P52" s="96"/>
    </row>
    <row r="53" spans="1:16" ht="13.5" customHeight="1">
      <c r="A53" s="94"/>
      <c r="B53" s="95" t="str">
        <f>+$B$1</f>
        <v>Girls / Boys</v>
      </c>
      <c r="C53" s="95"/>
      <c r="D53" s="5"/>
      <c r="E53" s="194" t="s">
        <v>107</v>
      </c>
      <c r="G53" s="5"/>
      <c r="H53" s="96"/>
      <c r="I53" s="94"/>
      <c r="J53" s="95" t="str">
        <f>+$J$1</f>
        <v>Girls / Boys</v>
      </c>
      <c r="K53" s="95"/>
      <c r="L53" s="5"/>
      <c r="M53" s="95" t="str">
        <f>E53</f>
        <v>400 Meter Freestyle Relay</v>
      </c>
      <c r="N53" s="52"/>
      <c r="O53" s="5"/>
      <c r="P53" s="96"/>
    </row>
    <row r="54" spans="1:16" ht="6" customHeight="1">
      <c r="A54" s="94"/>
      <c r="B54" s="95"/>
      <c r="C54" s="95"/>
      <c r="D54" s="95"/>
      <c r="E54" s="95"/>
      <c r="F54" s="5"/>
      <c r="G54" s="5"/>
      <c r="H54" s="96"/>
      <c r="I54" s="94"/>
      <c r="J54" s="95"/>
      <c r="K54" s="95"/>
      <c r="L54" s="95"/>
      <c r="M54" s="95"/>
      <c r="N54" s="5"/>
      <c r="O54" s="5"/>
      <c r="P54" s="96"/>
    </row>
    <row r="55" spans="1:16" ht="13.5" customHeight="1">
      <c r="A55" s="94"/>
      <c r="B55" s="97" t="str">
        <f>+$B$3</f>
        <v>(Circle One)</v>
      </c>
      <c r="C55" s="98"/>
      <c r="D55" s="5"/>
      <c r="E55" s="240" t="str">
        <f>+$E$3</f>
        <v>Side   or   Lane</v>
      </c>
      <c r="F55" s="240"/>
      <c r="G55" s="5"/>
      <c r="H55" s="96"/>
      <c r="I55" s="94"/>
      <c r="J55" s="97" t="str">
        <f>+$B$3</f>
        <v>(Circle One)</v>
      </c>
      <c r="K55" s="98"/>
      <c r="L55" s="5"/>
      <c r="M55" s="240" t="str">
        <f>+$E$3</f>
        <v>Side   or   Lane</v>
      </c>
      <c r="N55" s="240"/>
      <c r="O55" s="5"/>
      <c r="P55" s="96"/>
    </row>
    <row r="56" spans="1:16" ht="6" customHeight="1">
      <c r="A56" s="94"/>
      <c r="B56" s="5"/>
      <c r="C56" s="5"/>
      <c r="D56" s="5"/>
      <c r="E56" s="5"/>
      <c r="F56" s="5"/>
      <c r="G56" s="5"/>
      <c r="H56" s="96"/>
      <c r="I56" s="94"/>
      <c r="J56" s="5"/>
      <c r="K56" s="5"/>
      <c r="L56" s="5"/>
      <c r="M56" s="5"/>
      <c r="N56" s="5"/>
      <c r="O56" s="5"/>
      <c r="P56" s="96"/>
    </row>
    <row r="57" spans="1:16" ht="13.5" customHeight="1">
      <c r="A57" s="94"/>
      <c r="B57" s="5"/>
      <c r="C57" s="5"/>
      <c r="D57" s="2"/>
      <c r="E57" s="2" t="s">
        <v>174</v>
      </c>
      <c r="F57" s="68"/>
      <c r="G57" s="3"/>
      <c r="H57" s="96"/>
      <c r="I57" s="94"/>
      <c r="J57" s="5"/>
      <c r="K57" s="5"/>
      <c r="L57" s="2"/>
      <c r="M57" s="2" t="s">
        <v>174</v>
      </c>
      <c r="N57" s="68"/>
      <c r="O57" s="3"/>
      <c r="P57" s="96"/>
    </row>
    <row r="58" spans="1:16" ht="13.5" customHeight="1">
      <c r="A58" s="94"/>
      <c r="B58" s="83" t="str">
        <f>+$B$6</f>
        <v>Lane 1</v>
      </c>
      <c r="C58" s="4"/>
      <c r="D58" s="7">
        <f aca="true" t="shared" si="16" ref="D58:D66">$D$6</f>
        <v>2</v>
      </c>
      <c r="E58" s="44">
        <f aca="true" t="shared" si="17" ref="E58:E66">$E$6</f>
        <v>3</v>
      </c>
      <c r="F58" s="235">
        <f aca="true" t="shared" si="18" ref="F58:F66">+$F$6</f>
        <v>4</v>
      </c>
      <c r="G58" s="236"/>
      <c r="H58" s="96"/>
      <c r="I58" s="94"/>
      <c r="J58" s="83" t="str">
        <f>+$B$6</f>
        <v>Lane 1</v>
      </c>
      <c r="K58" s="4"/>
      <c r="L58" s="7">
        <f aca="true" t="shared" si="19" ref="L58:L66">$D$6</f>
        <v>2</v>
      </c>
      <c r="M58" s="44">
        <f aca="true" t="shared" si="20" ref="M58:M66">$E$6</f>
        <v>3</v>
      </c>
      <c r="N58" s="235">
        <f aca="true" t="shared" si="21" ref="N58:N66">+$F$6</f>
        <v>4</v>
      </c>
      <c r="O58" s="236"/>
      <c r="P58" s="96"/>
    </row>
    <row r="59" spans="1:16" ht="13.5" customHeight="1">
      <c r="A59" s="94"/>
      <c r="B59" s="83" t="str">
        <f>+$B$7</f>
        <v>Lane 2</v>
      </c>
      <c r="C59" s="4"/>
      <c r="D59" s="7">
        <f t="shared" si="16"/>
        <v>2</v>
      </c>
      <c r="E59" s="44">
        <f t="shared" si="17"/>
        <v>3</v>
      </c>
      <c r="F59" s="235">
        <f t="shared" si="18"/>
        <v>4</v>
      </c>
      <c r="G59" s="236"/>
      <c r="H59" s="96"/>
      <c r="I59" s="94"/>
      <c r="J59" s="83" t="str">
        <f>+$B$7</f>
        <v>Lane 2</v>
      </c>
      <c r="K59" s="4"/>
      <c r="L59" s="7">
        <f t="shared" si="19"/>
        <v>2</v>
      </c>
      <c r="M59" s="44">
        <f t="shared" si="20"/>
        <v>3</v>
      </c>
      <c r="N59" s="235">
        <f t="shared" si="21"/>
        <v>4</v>
      </c>
      <c r="O59" s="236"/>
      <c r="P59" s="96"/>
    </row>
    <row r="60" spans="1:16" ht="13.5" customHeight="1">
      <c r="A60" s="94"/>
      <c r="B60" s="83" t="str">
        <f>+$B$8</f>
        <v>Lane 3</v>
      </c>
      <c r="C60" s="4"/>
      <c r="D60" s="7">
        <f t="shared" si="16"/>
        <v>2</v>
      </c>
      <c r="E60" s="44">
        <f t="shared" si="17"/>
        <v>3</v>
      </c>
      <c r="F60" s="235">
        <f t="shared" si="18"/>
        <v>4</v>
      </c>
      <c r="G60" s="236"/>
      <c r="H60" s="96"/>
      <c r="I60" s="94"/>
      <c r="J60" s="83" t="str">
        <f>+$B$8</f>
        <v>Lane 3</v>
      </c>
      <c r="K60" s="4"/>
      <c r="L60" s="7">
        <f t="shared" si="19"/>
        <v>2</v>
      </c>
      <c r="M60" s="44">
        <f t="shared" si="20"/>
        <v>3</v>
      </c>
      <c r="N60" s="235">
        <f t="shared" si="21"/>
        <v>4</v>
      </c>
      <c r="O60" s="236"/>
      <c r="P60" s="96"/>
    </row>
    <row r="61" spans="1:16" ht="13.5" customHeight="1">
      <c r="A61" s="94"/>
      <c r="B61" s="83" t="str">
        <f>+$B$9</f>
        <v>Lane 4</v>
      </c>
      <c r="C61" s="4"/>
      <c r="D61" s="7">
        <f t="shared" si="16"/>
        <v>2</v>
      </c>
      <c r="E61" s="44">
        <f t="shared" si="17"/>
        <v>3</v>
      </c>
      <c r="F61" s="235">
        <f t="shared" si="18"/>
        <v>4</v>
      </c>
      <c r="G61" s="236"/>
      <c r="H61" s="96"/>
      <c r="I61" s="94"/>
      <c r="J61" s="83" t="str">
        <f>+$B$9</f>
        <v>Lane 4</v>
      </c>
      <c r="K61" s="4"/>
      <c r="L61" s="7">
        <f t="shared" si="19"/>
        <v>2</v>
      </c>
      <c r="M61" s="44">
        <f t="shared" si="20"/>
        <v>3</v>
      </c>
      <c r="N61" s="235">
        <f t="shared" si="21"/>
        <v>4</v>
      </c>
      <c r="O61" s="236"/>
      <c r="P61" s="96"/>
    </row>
    <row r="62" spans="1:16" ht="13.5" customHeight="1">
      <c r="A62" s="94"/>
      <c r="B62" s="83" t="str">
        <f>+$B$10</f>
        <v>Lane 5</v>
      </c>
      <c r="C62" s="4"/>
      <c r="D62" s="7">
        <f t="shared" si="16"/>
        <v>2</v>
      </c>
      <c r="E62" s="44">
        <f t="shared" si="17"/>
        <v>3</v>
      </c>
      <c r="F62" s="235">
        <f t="shared" si="18"/>
        <v>4</v>
      </c>
      <c r="G62" s="236"/>
      <c r="H62" s="96"/>
      <c r="I62" s="94"/>
      <c r="J62" s="83" t="str">
        <f>+$B$10</f>
        <v>Lane 5</v>
      </c>
      <c r="K62" s="4"/>
      <c r="L62" s="7">
        <f t="shared" si="19"/>
        <v>2</v>
      </c>
      <c r="M62" s="44">
        <f t="shared" si="20"/>
        <v>3</v>
      </c>
      <c r="N62" s="235">
        <f t="shared" si="21"/>
        <v>4</v>
      </c>
      <c r="O62" s="236"/>
      <c r="P62" s="96"/>
    </row>
    <row r="63" spans="1:16" ht="13.5" customHeight="1">
      <c r="A63" s="94"/>
      <c r="B63" s="83" t="str">
        <f>+$B$11</f>
        <v>Lane 6</v>
      </c>
      <c r="C63" s="4"/>
      <c r="D63" s="7">
        <f t="shared" si="16"/>
        <v>2</v>
      </c>
      <c r="E63" s="44">
        <f t="shared" si="17"/>
        <v>3</v>
      </c>
      <c r="F63" s="235">
        <f t="shared" si="18"/>
        <v>4</v>
      </c>
      <c r="G63" s="236"/>
      <c r="H63" s="96"/>
      <c r="I63" s="94"/>
      <c r="J63" s="83" t="str">
        <f>+$B$11</f>
        <v>Lane 6</v>
      </c>
      <c r="K63" s="4"/>
      <c r="L63" s="7">
        <f t="shared" si="19"/>
        <v>2</v>
      </c>
      <c r="M63" s="44">
        <f t="shared" si="20"/>
        <v>3</v>
      </c>
      <c r="N63" s="235">
        <f t="shared" si="21"/>
        <v>4</v>
      </c>
      <c r="O63" s="236"/>
      <c r="P63" s="96"/>
    </row>
    <row r="64" spans="1:16" ht="13.5" customHeight="1">
      <c r="A64" s="94"/>
      <c r="B64" s="83" t="str">
        <f>+$B$12</f>
        <v>Lane 7</v>
      </c>
      <c r="C64" s="4"/>
      <c r="D64" s="7">
        <f t="shared" si="16"/>
        <v>2</v>
      </c>
      <c r="E64" s="44">
        <f t="shared" si="17"/>
        <v>3</v>
      </c>
      <c r="F64" s="235">
        <f t="shared" si="18"/>
        <v>4</v>
      </c>
      <c r="G64" s="236"/>
      <c r="H64" s="96"/>
      <c r="I64" s="94"/>
      <c r="J64" s="83" t="str">
        <f>+$B$12</f>
        <v>Lane 7</v>
      </c>
      <c r="K64" s="4"/>
      <c r="L64" s="7">
        <f t="shared" si="19"/>
        <v>2</v>
      </c>
      <c r="M64" s="44">
        <f t="shared" si="20"/>
        <v>3</v>
      </c>
      <c r="N64" s="235">
        <f t="shared" si="21"/>
        <v>4</v>
      </c>
      <c r="O64" s="236"/>
      <c r="P64" s="96"/>
    </row>
    <row r="65" spans="1:16" ht="13.5" customHeight="1">
      <c r="A65" s="94"/>
      <c r="B65" s="83" t="str">
        <f>+$B$13</f>
        <v>Lane 8</v>
      </c>
      <c r="C65" s="4"/>
      <c r="D65" s="7">
        <f t="shared" si="16"/>
        <v>2</v>
      </c>
      <c r="E65" s="44">
        <f t="shared" si="17"/>
        <v>3</v>
      </c>
      <c r="F65" s="235">
        <f t="shared" si="18"/>
        <v>4</v>
      </c>
      <c r="G65" s="236"/>
      <c r="H65" s="96"/>
      <c r="I65" s="94"/>
      <c r="J65" s="83" t="str">
        <f>+$B$13</f>
        <v>Lane 8</v>
      </c>
      <c r="K65" s="4"/>
      <c r="L65" s="7">
        <f t="shared" si="19"/>
        <v>2</v>
      </c>
      <c r="M65" s="44">
        <f t="shared" si="20"/>
        <v>3</v>
      </c>
      <c r="N65" s="235">
        <f t="shared" si="21"/>
        <v>4</v>
      </c>
      <c r="O65" s="236"/>
      <c r="P65" s="96"/>
    </row>
    <row r="66" spans="1:16" ht="13.5" customHeight="1" hidden="1">
      <c r="A66" s="94"/>
      <c r="B66" s="83" t="str">
        <f>+$B$14</f>
        <v>Lane 9</v>
      </c>
      <c r="C66" s="4"/>
      <c r="D66" s="7">
        <f t="shared" si="16"/>
        <v>2</v>
      </c>
      <c r="E66" s="44">
        <f t="shared" si="17"/>
        <v>3</v>
      </c>
      <c r="F66" s="235">
        <f t="shared" si="18"/>
        <v>4</v>
      </c>
      <c r="G66" s="236"/>
      <c r="H66" s="96"/>
      <c r="I66" s="94"/>
      <c r="J66" s="83" t="str">
        <f>+$B$14</f>
        <v>Lane 9</v>
      </c>
      <c r="K66" s="4"/>
      <c r="L66" s="7">
        <f t="shared" si="19"/>
        <v>2</v>
      </c>
      <c r="M66" s="44">
        <f t="shared" si="20"/>
        <v>3</v>
      </c>
      <c r="N66" s="235">
        <f t="shared" si="21"/>
        <v>4</v>
      </c>
      <c r="O66" s="236"/>
      <c r="P66" s="96"/>
    </row>
    <row r="67" spans="1:16" ht="9.75" customHeight="1">
      <c r="A67" s="94"/>
      <c r="B67" s="95"/>
      <c r="C67" s="95"/>
      <c r="D67" s="95"/>
      <c r="E67" s="95"/>
      <c r="F67" s="95"/>
      <c r="G67" s="5"/>
      <c r="H67" s="96"/>
      <c r="I67" s="94"/>
      <c r="J67" s="95"/>
      <c r="K67" s="95"/>
      <c r="L67" s="95"/>
      <c r="M67" s="95"/>
      <c r="N67" s="95"/>
      <c r="O67" s="5"/>
      <c r="P67" s="96"/>
    </row>
    <row r="68" spans="1:16" ht="15">
      <c r="A68" s="94"/>
      <c r="B68" s="95" t="str">
        <f>+$B$16</f>
        <v>Legend:</v>
      </c>
      <c r="C68" s="95"/>
      <c r="D68" s="95" t="str">
        <f>+$D$16</f>
        <v>  O   for good           X   for early</v>
      </c>
      <c r="E68" s="95"/>
      <c r="F68" s="95"/>
      <c r="G68" s="5"/>
      <c r="H68" s="96"/>
      <c r="I68" s="94"/>
      <c r="J68" s="95" t="str">
        <f>+$B$16</f>
        <v>Legend:</v>
      </c>
      <c r="K68" s="95"/>
      <c r="L68" s="95" t="str">
        <f>+$D$16</f>
        <v>  O   for good           X   for early</v>
      </c>
      <c r="M68" s="95"/>
      <c r="N68" s="95"/>
      <c r="O68" s="5"/>
      <c r="P68" s="96"/>
    </row>
    <row r="69" spans="1:16" ht="12" customHeight="1">
      <c r="A69" s="94"/>
      <c r="B69" s="95"/>
      <c r="C69" s="95"/>
      <c r="D69" s="95"/>
      <c r="E69" s="95"/>
      <c r="F69" s="95"/>
      <c r="G69" s="5"/>
      <c r="H69" s="96"/>
      <c r="I69" s="94"/>
      <c r="J69" s="95"/>
      <c r="K69" s="95"/>
      <c r="L69" s="95"/>
      <c r="M69" s="95"/>
      <c r="N69" s="95"/>
      <c r="O69" s="5"/>
      <c r="P69" s="96"/>
    </row>
    <row r="70" spans="1:16" ht="15">
      <c r="A70" s="94"/>
      <c r="B70" s="95" t="str">
        <f>+$B$18</f>
        <v>Relay Takeoff Judge  _______________________</v>
      </c>
      <c r="C70" s="95"/>
      <c r="D70" s="95"/>
      <c r="E70" s="95"/>
      <c r="F70" s="95"/>
      <c r="G70" s="5"/>
      <c r="H70" s="96"/>
      <c r="I70" s="94"/>
      <c r="J70" s="95" t="str">
        <f>+$B$18</f>
        <v>Relay Takeoff Judge  _______________________</v>
      </c>
      <c r="K70" s="95"/>
      <c r="L70" s="95"/>
      <c r="M70" s="95"/>
      <c r="N70" s="95"/>
      <c r="O70" s="5"/>
      <c r="P70" s="96"/>
    </row>
    <row r="71" spans="1:16" ht="15" thickBot="1">
      <c r="A71" s="99"/>
      <c r="B71" s="89"/>
      <c r="C71" s="89"/>
      <c r="D71" s="89"/>
      <c r="E71" s="89"/>
      <c r="F71" s="89"/>
      <c r="G71" s="89"/>
      <c r="H71" s="100"/>
      <c r="I71" s="99"/>
      <c r="J71" s="89"/>
      <c r="K71" s="89"/>
      <c r="L71" s="89"/>
      <c r="M71" s="89"/>
      <c r="N71" s="89"/>
      <c r="O71" s="89"/>
      <c r="P71" s="100"/>
    </row>
  </sheetData>
  <sheetProtection/>
  <mergeCells count="60"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N6:O6"/>
    <mergeCell ref="N7:O7"/>
    <mergeCell ref="N8:O8"/>
    <mergeCell ref="N9:O9"/>
    <mergeCell ref="F10:G10"/>
    <mergeCell ref="F11:G11"/>
    <mergeCell ref="F8:G8"/>
    <mergeCell ref="F9:G9"/>
    <mergeCell ref="N42:O42"/>
    <mergeCell ref="N43:O43"/>
    <mergeCell ref="N44:O44"/>
    <mergeCell ref="N45:O45"/>
    <mergeCell ref="N10:O10"/>
    <mergeCell ref="N11:O11"/>
    <mergeCell ref="N12:O12"/>
    <mergeCell ref="N13:O13"/>
    <mergeCell ref="N62:O62"/>
    <mergeCell ref="N63:O63"/>
    <mergeCell ref="N64:O64"/>
    <mergeCell ref="N65:O65"/>
    <mergeCell ref="N58:O58"/>
    <mergeCell ref="N59:O59"/>
    <mergeCell ref="N60:O60"/>
    <mergeCell ref="N61:O61"/>
    <mergeCell ref="F62:G62"/>
    <mergeCell ref="F63:G63"/>
    <mergeCell ref="F64:G64"/>
    <mergeCell ref="F65:G65"/>
    <mergeCell ref="F58:G58"/>
    <mergeCell ref="F59:G59"/>
    <mergeCell ref="F60:G60"/>
    <mergeCell ref="F61:G61"/>
    <mergeCell ref="F42:G42"/>
    <mergeCell ref="F43:G43"/>
    <mergeCell ref="F44:G44"/>
    <mergeCell ref="F45:G45"/>
    <mergeCell ref="F38:G38"/>
    <mergeCell ref="F39:G39"/>
    <mergeCell ref="F40:G40"/>
    <mergeCell ref="F41:G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6.125" style="0" customWidth="1"/>
  </cols>
  <sheetData>
    <row r="1" spans="1:14" ht="22.5" thickBot="1">
      <c r="A1" s="48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">
      <c r="H2" s="57" t="s">
        <v>140</v>
      </c>
    </row>
    <row r="3" spans="8:14" ht="18" thickBot="1">
      <c r="H3" s="55"/>
      <c r="I3" s="50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63" t="s">
        <v>32</v>
      </c>
      <c r="G7" s="63" t="s">
        <v>32</v>
      </c>
      <c r="H7" s="63" t="s">
        <v>32</v>
      </c>
      <c r="I7" s="63" t="s">
        <v>32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66</v>
      </c>
      <c r="C8" s="129" t="s">
        <v>67</v>
      </c>
      <c r="D8" s="129" t="s">
        <v>69</v>
      </c>
      <c r="E8" s="129" t="s">
        <v>70</v>
      </c>
      <c r="J8" s="58"/>
      <c r="K8" s="71" t="s">
        <v>6</v>
      </c>
      <c r="L8" s="72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10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10</v>
      </c>
    </row>
    <row r="13" spans="1:14" ht="18" customHeight="1">
      <c r="A13" s="161" t="s">
        <v>54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SUM(B68:G68)</f>
        <v>8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71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18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8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26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8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34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8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42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8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50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8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58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58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7"/>
    </row>
    <row r="41" spans="1:14" ht="18" customHeight="1">
      <c r="A41" s="160" t="s">
        <v>142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73">
        <f>+$N$9</f>
        <v>10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68</v>
      </c>
    </row>
    <row r="45" spans="1:14" ht="18" customHeight="1">
      <c r="A45" s="161" t="str">
        <f>+$A$13</f>
        <v>6, 3, 1 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8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76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8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84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10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94</v>
      </c>
    </row>
    <row r="59" spans="1:14" ht="18" customHeight="1">
      <c r="A59" s="161" t="str">
        <f>+$A$13</f>
        <v>6, 3, 1 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8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102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1:14" ht="13.5">
      <c r="A66" s="123" t="s">
        <v>161</v>
      </c>
      <c r="B66" s="123"/>
      <c r="N66" s="55" t="s">
        <v>146</v>
      </c>
    </row>
    <row r="67" ht="12" thickBot="1">
      <c r="M67" s="58"/>
    </row>
    <row r="68" spans="1:8" ht="14.25" thickBot="1">
      <c r="A68" s="55" t="s">
        <v>144</v>
      </c>
      <c r="B68" s="119">
        <v>4</v>
      </c>
      <c r="C68" s="119">
        <v>3</v>
      </c>
      <c r="D68" s="119">
        <v>1</v>
      </c>
      <c r="E68" s="119">
        <v>0</v>
      </c>
      <c r="F68" s="67"/>
      <c r="G68" s="67"/>
      <c r="H68" s="67"/>
    </row>
    <row r="69" spans="1:14" ht="14.25" thickBot="1">
      <c r="A69" s="55" t="s">
        <v>143</v>
      </c>
      <c r="B69" s="118">
        <v>6</v>
      </c>
      <c r="C69" s="118">
        <v>3</v>
      </c>
      <c r="D69" s="118">
        <v>1</v>
      </c>
      <c r="E69" s="118">
        <v>0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136"/>
      <c r="B1" s="120"/>
      <c r="C1" s="121" t="s">
        <v>57</v>
      </c>
      <c r="H1" s="122" t="s">
        <v>139</v>
      </c>
      <c r="K1" s="53" t="s">
        <v>41</v>
      </c>
      <c r="L1" s="48"/>
      <c r="M1" s="48"/>
      <c r="N1" s="48"/>
    </row>
    <row r="2" ht="12">
      <c r="H2" s="57" t="s">
        <v>140</v>
      </c>
    </row>
    <row r="3" spans="10:14" ht="18" thickBot="1">
      <c r="J3" s="48"/>
      <c r="K3" s="53" t="s">
        <v>64</v>
      </c>
      <c r="L3" s="48"/>
      <c r="M3" s="48"/>
      <c r="N3" s="48"/>
    </row>
    <row r="4" spans="1:9" ht="18" thickBot="1">
      <c r="A4" s="116" t="s">
        <v>141</v>
      </c>
      <c r="B4" s="48"/>
      <c r="C4" s="48"/>
      <c r="D4" s="48"/>
      <c r="F4" s="53" t="s">
        <v>125</v>
      </c>
      <c r="G4" s="48"/>
      <c r="H4" s="48"/>
      <c r="I4" s="53" t="s">
        <v>47</v>
      </c>
    </row>
    <row r="5" spans="9:12" ht="15" thickBot="1">
      <c r="I5" s="57" t="s">
        <v>140</v>
      </c>
      <c r="J5" s="48"/>
      <c r="L5" s="62" t="s">
        <v>136</v>
      </c>
    </row>
    <row r="6" spans="11:14" ht="15">
      <c r="K6" s="59"/>
      <c r="L6" s="70"/>
      <c r="M6" s="111"/>
      <c r="N6" s="59"/>
    </row>
    <row r="7" spans="1:14" ht="14.25" thickBot="1">
      <c r="A7" s="55" t="s">
        <v>134</v>
      </c>
      <c r="B7" s="117" t="s">
        <v>185</v>
      </c>
      <c r="C7" s="117" t="s">
        <v>186</v>
      </c>
      <c r="D7" s="117" t="s">
        <v>187</v>
      </c>
      <c r="E7" s="117" t="s">
        <v>188</v>
      </c>
      <c r="F7" s="117" t="s">
        <v>189</v>
      </c>
      <c r="G7" s="117" t="s">
        <v>190</v>
      </c>
      <c r="H7" s="63" t="s">
        <v>32</v>
      </c>
      <c r="I7" s="63" t="s">
        <v>32</v>
      </c>
      <c r="K7" s="110"/>
      <c r="L7" s="78"/>
      <c r="M7" s="112" t="s">
        <v>39</v>
      </c>
      <c r="N7" s="114"/>
    </row>
    <row r="8" spans="1:14" ht="14.25" thickBot="1">
      <c r="A8" s="55" t="s">
        <v>162</v>
      </c>
      <c r="B8" s="129" t="s">
        <v>65</v>
      </c>
      <c r="C8" s="129" t="s">
        <v>66</v>
      </c>
      <c r="D8" s="129" t="s">
        <v>67</v>
      </c>
      <c r="E8" s="129" t="s">
        <v>68</v>
      </c>
      <c r="F8" s="129" t="s">
        <v>69</v>
      </c>
      <c r="G8" s="129" t="s">
        <v>70</v>
      </c>
      <c r="J8" s="58"/>
      <c r="K8" s="110" t="s">
        <v>6</v>
      </c>
      <c r="L8" s="141" t="s">
        <v>7</v>
      </c>
      <c r="M8" s="113" t="s">
        <v>40</v>
      </c>
      <c r="N8" s="71" t="s">
        <v>33</v>
      </c>
    </row>
    <row r="9" spans="1:14" ht="18" customHeight="1">
      <c r="A9" s="160" t="s">
        <v>147</v>
      </c>
      <c r="B9" s="65"/>
      <c r="C9" s="65"/>
      <c r="D9" s="65"/>
      <c r="E9" s="65"/>
      <c r="F9" s="65"/>
      <c r="G9" s="65"/>
      <c r="H9" s="65"/>
      <c r="I9" s="65"/>
      <c r="J9" s="65"/>
      <c r="K9" s="148" t="s">
        <v>137</v>
      </c>
      <c r="L9" s="148" t="str">
        <f>+K9</f>
        <v>Event:</v>
      </c>
      <c r="M9" s="149" t="str">
        <f>+L9</f>
        <v>Event:</v>
      </c>
      <c r="N9" s="73">
        <f>SUM(B69:E69)</f>
        <v>14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49"/>
      <c r="L10" s="149"/>
      <c r="M10" s="149"/>
      <c r="N10" s="73"/>
    </row>
    <row r="11" spans="1:14" ht="18" customHeight="1">
      <c r="A11" s="61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150"/>
      <c r="L11" s="150"/>
      <c r="M11" s="150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49" t="s">
        <v>138</v>
      </c>
      <c r="L12" s="149" t="str">
        <f>+K12</f>
        <v>Total:</v>
      </c>
      <c r="M12" s="149" t="str">
        <f>+L12</f>
        <v>Total:</v>
      </c>
      <c r="N12" s="73">
        <f>N9</f>
        <v>14</v>
      </c>
    </row>
    <row r="13" spans="1:14" ht="18" customHeight="1">
      <c r="A13" s="161" t="s">
        <v>55</v>
      </c>
      <c r="B13" s="66"/>
      <c r="C13" s="66"/>
      <c r="D13" s="66"/>
      <c r="E13" s="66"/>
      <c r="F13" s="66"/>
      <c r="G13" s="66"/>
      <c r="H13" s="66"/>
      <c r="I13" s="66"/>
      <c r="J13" s="66"/>
      <c r="K13" s="149"/>
      <c r="L13" s="149"/>
      <c r="M13" s="149"/>
      <c r="N13" s="73"/>
    </row>
    <row r="14" spans="1:14" ht="18" customHeight="1" thickBot="1">
      <c r="A14" s="162" t="s">
        <v>148</v>
      </c>
      <c r="B14" s="60"/>
      <c r="C14" s="60"/>
      <c r="D14" s="60"/>
      <c r="E14" s="60"/>
      <c r="F14" s="60"/>
      <c r="G14" s="60"/>
      <c r="H14" s="60"/>
      <c r="I14" s="60"/>
      <c r="J14" s="60"/>
      <c r="K14" s="151"/>
      <c r="L14" s="151"/>
      <c r="M14" s="151"/>
      <c r="N14" s="75"/>
    </row>
    <row r="15" spans="1:14" ht="18" customHeight="1">
      <c r="A15" s="160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148" t="str">
        <f>+$K$9</f>
        <v>Event:</v>
      </c>
      <c r="L15" s="148" t="str">
        <f>+K15</f>
        <v>Event:</v>
      </c>
      <c r="M15" s="148" t="str">
        <f>+L15</f>
        <v>Event:</v>
      </c>
      <c r="N15" s="73">
        <f>SUM(B68:G68)</f>
        <v>16</v>
      </c>
    </row>
    <row r="16" spans="1:14" ht="18" customHeight="1">
      <c r="A16" s="61" t="s">
        <v>79</v>
      </c>
      <c r="B16" s="66"/>
      <c r="C16" s="66"/>
      <c r="D16" s="66"/>
      <c r="E16" s="66"/>
      <c r="F16" s="66"/>
      <c r="G16" s="66"/>
      <c r="H16" s="66"/>
      <c r="I16" s="66"/>
      <c r="J16" s="66"/>
      <c r="K16" s="150"/>
      <c r="L16" s="150"/>
      <c r="M16" s="150"/>
      <c r="N16" s="74"/>
    </row>
    <row r="17" spans="1:14" ht="18" customHeight="1">
      <c r="A17" s="161" t="s">
        <v>71</v>
      </c>
      <c r="B17" s="66"/>
      <c r="C17" s="66"/>
      <c r="D17" s="66"/>
      <c r="E17" s="66"/>
      <c r="F17" s="66"/>
      <c r="G17" s="66"/>
      <c r="H17" s="66"/>
      <c r="I17" s="66"/>
      <c r="J17" s="66"/>
      <c r="K17" s="149" t="str">
        <f>+$K$12</f>
        <v>Total:</v>
      </c>
      <c r="L17" s="149" t="str">
        <f>+K17</f>
        <v>Total:</v>
      </c>
      <c r="M17" s="149" t="str">
        <f>+L17</f>
        <v>Total:</v>
      </c>
      <c r="N17" s="73">
        <f>N12+N15</f>
        <v>30</v>
      </c>
    </row>
    <row r="18" spans="1:14" ht="18" customHeight="1" thickBot="1">
      <c r="A18" s="162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1"/>
      <c r="L18" s="151"/>
      <c r="M18" s="151"/>
      <c r="N18" s="75"/>
    </row>
    <row r="19" spans="1:14" ht="18" customHeight="1">
      <c r="A19" s="160" t="s">
        <v>142</v>
      </c>
      <c r="B19" s="65"/>
      <c r="C19" s="65"/>
      <c r="D19" s="65"/>
      <c r="E19" s="65"/>
      <c r="F19" s="65"/>
      <c r="G19" s="65"/>
      <c r="H19" s="65"/>
      <c r="I19" s="65"/>
      <c r="J19" s="65"/>
      <c r="K19" s="148" t="str">
        <f>+$K$9</f>
        <v>Event:</v>
      </c>
      <c r="L19" s="148" t="str">
        <f>+K19</f>
        <v>Event:</v>
      </c>
      <c r="M19" s="148" t="str">
        <f>+L19</f>
        <v>Event:</v>
      </c>
      <c r="N19" s="73">
        <f>+$N$15</f>
        <v>16</v>
      </c>
    </row>
    <row r="20" spans="1:14" ht="18" customHeight="1">
      <c r="A20" s="61" t="s">
        <v>78</v>
      </c>
      <c r="B20" s="66"/>
      <c r="C20" s="66"/>
      <c r="D20" s="66"/>
      <c r="E20" s="66"/>
      <c r="F20" s="66"/>
      <c r="G20" s="66"/>
      <c r="H20" s="66"/>
      <c r="I20" s="66"/>
      <c r="J20" s="66"/>
      <c r="K20" s="150"/>
      <c r="L20" s="150"/>
      <c r="M20" s="150"/>
      <c r="N20" s="74"/>
    </row>
    <row r="21" spans="1:14" ht="18" customHeight="1">
      <c r="A21" s="161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49" t="str">
        <f>+$K$12</f>
        <v>Total:</v>
      </c>
      <c r="L21" s="149" t="str">
        <f>+K21</f>
        <v>Total:</v>
      </c>
      <c r="M21" s="149" t="str">
        <f>+L21</f>
        <v>Total:</v>
      </c>
      <c r="N21" s="73">
        <f>N17+N19</f>
        <v>46</v>
      </c>
    </row>
    <row r="22" spans="1:14" ht="18" customHeight="1" thickBot="1">
      <c r="A22" s="162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1"/>
      <c r="L22" s="151"/>
      <c r="M22" s="151"/>
      <c r="N22" s="75"/>
    </row>
    <row r="23" spans="1:14" ht="18" customHeight="1">
      <c r="A23" s="160" t="s">
        <v>142</v>
      </c>
      <c r="B23" s="65"/>
      <c r="C23" s="65"/>
      <c r="D23" s="65"/>
      <c r="E23" s="65"/>
      <c r="F23" s="65"/>
      <c r="G23" s="65"/>
      <c r="H23" s="65"/>
      <c r="I23" s="65"/>
      <c r="J23" s="65"/>
      <c r="K23" s="148" t="str">
        <f>+$K$9</f>
        <v>Event:</v>
      </c>
      <c r="L23" s="148" t="str">
        <f>+K23</f>
        <v>Event:</v>
      </c>
      <c r="M23" s="148" t="str">
        <f>+L23</f>
        <v>Event:</v>
      </c>
      <c r="N23" s="73">
        <f>+$N$15</f>
        <v>16</v>
      </c>
    </row>
    <row r="24" spans="1:14" ht="18" customHeight="1">
      <c r="A24" s="61" t="s">
        <v>77</v>
      </c>
      <c r="B24" s="66"/>
      <c r="C24" s="66"/>
      <c r="D24" s="66"/>
      <c r="E24" s="66"/>
      <c r="F24" s="66"/>
      <c r="G24" s="66"/>
      <c r="H24" s="66"/>
      <c r="I24" s="66"/>
      <c r="J24" s="66"/>
      <c r="K24" s="150"/>
      <c r="L24" s="150"/>
      <c r="M24" s="150"/>
      <c r="N24" s="74"/>
    </row>
    <row r="25" spans="1:14" ht="18" customHeight="1">
      <c r="A25" s="161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49" t="str">
        <f>+$K$12</f>
        <v>Total:</v>
      </c>
      <c r="L25" s="149" t="str">
        <f>+K25</f>
        <v>Total:</v>
      </c>
      <c r="M25" s="149" t="str">
        <f>+L25</f>
        <v>Total:</v>
      </c>
      <c r="N25" s="73">
        <f>N21+N23</f>
        <v>62</v>
      </c>
    </row>
    <row r="26" spans="1:14" ht="18" customHeight="1" thickBot="1">
      <c r="A26" s="162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1"/>
      <c r="L26" s="151"/>
      <c r="M26" s="151"/>
      <c r="N26" s="75"/>
    </row>
    <row r="27" spans="1:14" ht="18" customHeight="1">
      <c r="A27" s="160" t="s">
        <v>142</v>
      </c>
      <c r="B27" s="65"/>
      <c r="C27" s="65"/>
      <c r="D27" s="65"/>
      <c r="E27" s="65"/>
      <c r="F27" s="65"/>
      <c r="G27" s="65"/>
      <c r="H27" s="65"/>
      <c r="I27" s="65"/>
      <c r="J27" s="65"/>
      <c r="K27" s="148" t="str">
        <f>+$K$9</f>
        <v>Event:</v>
      </c>
      <c r="L27" s="148" t="str">
        <f>+K27</f>
        <v>Event:</v>
      </c>
      <c r="M27" s="148" t="str">
        <f>+L27</f>
        <v>Event:</v>
      </c>
      <c r="N27" s="73">
        <f>+$N$15</f>
        <v>16</v>
      </c>
    </row>
    <row r="28" spans="1:14" ht="18" customHeight="1">
      <c r="A28" s="61" t="s">
        <v>76</v>
      </c>
      <c r="B28" s="66"/>
      <c r="C28" s="66"/>
      <c r="D28" s="66"/>
      <c r="E28" s="66"/>
      <c r="F28" s="66"/>
      <c r="G28" s="66"/>
      <c r="H28" s="66"/>
      <c r="I28" s="66"/>
      <c r="J28" s="66"/>
      <c r="K28" s="150"/>
      <c r="L28" s="150"/>
      <c r="M28" s="150"/>
      <c r="N28" s="74"/>
    </row>
    <row r="29" spans="1:14" ht="18" customHeight="1">
      <c r="A29" s="161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49" t="str">
        <f>+$K$12</f>
        <v>Total:</v>
      </c>
      <c r="L29" s="149" t="str">
        <f>+K29</f>
        <v>Total:</v>
      </c>
      <c r="M29" s="149" t="str">
        <f>+L29</f>
        <v>Total:</v>
      </c>
      <c r="N29" s="73">
        <f>N25+N27</f>
        <v>78</v>
      </c>
    </row>
    <row r="30" spans="1:14" ht="18" customHeight="1" thickBot="1">
      <c r="A30" s="162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1"/>
      <c r="L30" s="151"/>
      <c r="M30" s="151"/>
      <c r="N30" s="75"/>
    </row>
    <row r="31" spans="1:14" ht="18" customHeight="1">
      <c r="A31" s="160" t="s">
        <v>142</v>
      </c>
      <c r="B31" s="65"/>
      <c r="C31" s="65"/>
      <c r="D31" s="65"/>
      <c r="E31" s="65"/>
      <c r="F31" s="65"/>
      <c r="G31" s="65"/>
      <c r="H31" s="65"/>
      <c r="I31" s="65"/>
      <c r="J31" s="65"/>
      <c r="K31" s="148" t="str">
        <f>+$K$9</f>
        <v>Event:</v>
      </c>
      <c r="L31" s="148" t="str">
        <f>+K31</f>
        <v>Event:</v>
      </c>
      <c r="M31" s="148" t="str">
        <f>+L31</f>
        <v>Event:</v>
      </c>
      <c r="N31" s="73">
        <f>+$N$15</f>
        <v>16</v>
      </c>
    </row>
    <row r="32" spans="1:14" ht="18" customHeight="1">
      <c r="A32" s="61" t="s">
        <v>80</v>
      </c>
      <c r="B32" s="66"/>
      <c r="C32" s="66"/>
      <c r="D32" s="66"/>
      <c r="E32" s="66"/>
      <c r="F32" s="66"/>
      <c r="G32" s="66"/>
      <c r="H32" s="66"/>
      <c r="I32" s="66"/>
      <c r="J32" s="66"/>
      <c r="K32" s="150"/>
      <c r="L32" s="150"/>
      <c r="M32" s="150"/>
      <c r="N32" s="74"/>
    </row>
    <row r="33" spans="1:14" ht="18" customHeight="1">
      <c r="A33" s="161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49" t="str">
        <f>+$K$12</f>
        <v>Total:</v>
      </c>
      <c r="L33" s="149" t="str">
        <f>+K33</f>
        <v>Total:</v>
      </c>
      <c r="M33" s="149" t="str">
        <f>+L33</f>
        <v>Total:</v>
      </c>
      <c r="N33" s="73">
        <f>N29+N31</f>
        <v>94</v>
      </c>
    </row>
    <row r="34" spans="1:14" ht="18" customHeight="1" thickBot="1">
      <c r="A34" s="162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1"/>
      <c r="L34" s="151"/>
      <c r="M34" s="151"/>
      <c r="N34" s="75"/>
    </row>
    <row r="35" spans="1:14" ht="18" customHeight="1">
      <c r="A35" s="160" t="s">
        <v>142</v>
      </c>
      <c r="B35" s="65"/>
      <c r="C35" s="65"/>
      <c r="D35" s="65"/>
      <c r="E35" s="65"/>
      <c r="F35" s="65"/>
      <c r="G35" s="65"/>
      <c r="H35" s="65"/>
      <c r="I35" s="65"/>
      <c r="J35" s="65"/>
      <c r="K35" s="148" t="str">
        <f>+$K$9</f>
        <v>Event:</v>
      </c>
      <c r="L35" s="148" t="str">
        <f>+K35</f>
        <v>Event:</v>
      </c>
      <c r="M35" s="148" t="str">
        <f>+L35</f>
        <v>Event:</v>
      </c>
      <c r="N35" s="146">
        <f>+$N$15</f>
        <v>16</v>
      </c>
    </row>
    <row r="36" spans="1:14" ht="18" customHeight="1">
      <c r="A36" s="61" t="s">
        <v>108</v>
      </c>
      <c r="B36" s="66"/>
      <c r="C36" s="66"/>
      <c r="D36" s="66"/>
      <c r="E36" s="66"/>
      <c r="F36" s="66"/>
      <c r="G36" s="66"/>
      <c r="H36" s="66"/>
      <c r="I36" s="66"/>
      <c r="J36" s="66"/>
      <c r="K36" s="150"/>
      <c r="L36" s="150"/>
      <c r="M36" s="150"/>
      <c r="N36" s="74"/>
    </row>
    <row r="37" spans="1:14" ht="18" customHeight="1">
      <c r="A37" s="161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49" t="str">
        <f>+$K$12</f>
        <v>Total:</v>
      </c>
      <c r="L37" s="149" t="str">
        <f>+K37</f>
        <v>Total:</v>
      </c>
      <c r="M37" s="149" t="str">
        <f>+L37</f>
        <v>Total:</v>
      </c>
      <c r="N37" s="73">
        <f>N33+N35</f>
        <v>110</v>
      </c>
    </row>
    <row r="38" spans="1:14" ht="18" customHeight="1" thickBot="1">
      <c r="A38" s="162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1"/>
      <c r="L38" s="151"/>
      <c r="M38" s="151"/>
      <c r="N38" s="75"/>
    </row>
    <row r="39" spans="1:14" ht="18" customHeight="1">
      <c r="A39" s="161" t="s">
        <v>59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49" t="str">
        <f>+$K$12</f>
        <v>Total:</v>
      </c>
      <c r="L39" s="149" t="str">
        <f>+K39</f>
        <v>Total:</v>
      </c>
      <c r="M39" s="149" t="str">
        <f>+L39</f>
        <v>Total:</v>
      </c>
      <c r="N39" s="73">
        <f>N37</f>
        <v>110</v>
      </c>
    </row>
    <row r="40" spans="1:14" ht="18" customHeight="1" thickBot="1">
      <c r="A40" s="161" t="s">
        <v>108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49"/>
      <c r="L40" s="149"/>
      <c r="M40" s="149"/>
      <c r="N40" s="147"/>
    </row>
    <row r="41" spans="1:14" ht="18" customHeight="1">
      <c r="A41" s="160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8" t="str">
        <f>+$K$9</f>
        <v>Event:</v>
      </c>
      <c r="L41" s="148" t="str">
        <f>+K41</f>
        <v>Event:</v>
      </c>
      <c r="M41" s="148" t="str">
        <f>+L41</f>
        <v>Event:</v>
      </c>
      <c r="N41" s="73">
        <f>+$N$9</f>
        <v>14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49"/>
      <c r="L42" s="149"/>
      <c r="M42" s="149"/>
      <c r="N42" s="73"/>
    </row>
    <row r="43" spans="1:14" ht="18" customHeight="1">
      <c r="A43" s="61" t="s">
        <v>199</v>
      </c>
      <c r="B43" s="66"/>
      <c r="C43" s="66"/>
      <c r="D43" s="66"/>
      <c r="E43" s="66"/>
      <c r="F43" s="66"/>
      <c r="G43" s="66"/>
      <c r="H43" s="66"/>
      <c r="I43" s="66"/>
      <c r="J43" s="66"/>
      <c r="K43" s="150"/>
      <c r="L43" s="150"/>
      <c r="M43" s="150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49" t="str">
        <f>+$K$12</f>
        <v>Total:</v>
      </c>
      <c r="L44" s="149" t="str">
        <f>+K44</f>
        <v>Total:</v>
      </c>
      <c r="M44" s="149" t="str">
        <f>+L44</f>
        <v>Total:</v>
      </c>
      <c r="N44" s="73">
        <f>N37+N41</f>
        <v>124</v>
      </c>
    </row>
    <row r="45" spans="1:14" ht="18" customHeight="1">
      <c r="A45" s="161" t="str">
        <f>+$A$13</f>
        <v>8, 4, 2, 0 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49"/>
      <c r="L45" s="149"/>
      <c r="M45" s="149"/>
      <c r="N45" s="73"/>
    </row>
    <row r="46" spans="1:14" ht="18" customHeight="1" thickBot="1">
      <c r="A46" s="162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1"/>
      <c r="L46" s="151"/>
      <c r="M46" s="151"/>
      <c r="N46" s="75"/>
    </row>
    <row r="47" spans="1:14" ht="18" customHeight="1">
      <c r="A47" s="160" t="s">
        <v>142</v>
      </c>
      <c r="B47" s="65"/>
      <c r="C47" s="65"/>
      <c r="D47" s="65"/>
      <c r="E47" s="65"/>
      <c r="F47" s="65"/>
      <c r="G47" s="65"/>
      <c r="H47" s="65"/>
      <c r="I47" s="65"/>
      <c r="J47" s="65"/>
      <c r="K47" s="148" t="str">
        <f>+$K$9</f>
        <v>Event:</v>
      </c>
      <c r="L47" s="148" t="str">
        <f>+K47</f>
        <v>Event:</v>
      </c>
      <c r="M47" s="148" t="str">
        <f>+L47</f>
        <v>Event:</v>
      </c>
      <c r="N47" s="73">
        <f>+$N$15</f>
        <v>16</v>
      </c>
    </row>
    <row r="48" spans="1:14" ht="18" customHeight="1">
      <c r="A48" s="61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150"/>
      <c r="L48" s="150"/>
      <c r="M48" s="150"/>
      <c r="N48" s="74"/>
    </row>
    <row r="49" spans="1:14" ht="18" customHeight="1">
      <c r="A49" s="161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49" t="str">
        <f>+$K$12</f>
        <v>Total:</v>
      </c>
      <c r="L49" s="149" t="str">
        <f>+K49</f>
        <v>Total:</v>
      </c>
      <c r="M49" s="149" t="str">
        <f>+L49</f>
        <v>Total:</v>
      </c>
      <c r="N49" s="73">
        <f>N44+N47</f>
        <v>140</v>
      </c>
    </row>
    <row r="50" spans="1:14" ht="18" customHeight="1" thickBot="1">
      <c r="A50" s="162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1"/>
      <c r="L50" s="151"/>
      <c r="M50" s="151"/>
      <c r="N50" s="75"/>
    </row>
    <row r="51" spans="1:14" ht="18" customHeight="1">
      <c r="A51" s="160" t="s">
        <v>142</v>
      </c>
      <c r="B51" s="65"/>
      <c r="C51" s="65"/>
      <c r="D51" s="65"/>
      <c r="E51" s="65"/>
      <c r="F51" s="65"/>
      <c r="G51" s="65"/>
      <c r="H51" s="65"/>
      <c r="I51" s="65"/>
      <c r="J51" s="65"/>
      <c r="K51" s="148" t="str">
        <f>+$K$9</f>
        <v>Event:</v>
      </c>
      <c r="L51" s="148" t="str">
        <f>+K51</f>
        <v>Event:</v>
      </c>
      <c r="M51" s="148" t="str">
        <f>+L51</f>
        <v>Event:</v>
      </c>
      <c r="N51" s="73">
        <f>+$N$15</f>
        <v>16</v>
      </c>
    </row>
    <row r="52" spans="1:14" ht="18" customHeight="1">
      <c r="A52" s="61" t="s">
        <v>83</v>
      </c>
      <c r="B52" s="66"/>
      <c r="C52" s="66"/>
      <c r="D52" s="66"/>
      <c r="E52" s="66"/>
      <c r="F52" s="66"/>
      <c r="G52" s="66"/>
      <c r="H52" s="66"/>
      <c r="I52" s="66"/>
      <c r="J52" s="66"/>
      <c r="K52" s="150"/>
      <c r="L52" s="150"/>
      <c r="M52" s="150"/>
      <c r="N52" s="74"/>
    </row>
    <row r="53" spans="1:14" ht="18" customHeight="1">
      <c r="A53" s="161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49" t="str">
        <f>+$K$12</f>
        <v>Total:</v>
      </c>
      <c r="L53" s="149" t="str">
        <f>+K53</f>
        <v>Total:</v>
      </c>
      <c r="M53" s="149" t="str">
        <f>+L53</f>
        <v>Total:</v>
      </c>
      <c r="N53" s="73">
        <f>N49+N51</f>
        <v>156</v>
      </c>
    </row>
    <row r="54" spans="1:14" ht="18" customHeight="1" thickBot="1">
      <c r="A54" s="162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1"/>
      <c r="L54" s="151"/>
      <c r="M54" s="151"/>
      <c r="N54" s="75"/>
    </row>
    <row r="55" spans="1:14" ht="18" customHeight="1">
      <c r="A55" s="160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8" t="str">
        <f>+$K$9</f>
        <v>Event:</v>
      </c>
      <c r="L55" s="148" t="str">
        <f>+K55</f>
        <v>Event:</v>
      </c>
      <c r="M55" s="148" t="str">
        <f>+L55</f>
        <v>Event:</v>
      </c>
      <c r="N55" s="73">
        <f>+$N$9</f>
        <v>14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49"/>
      <c r="L56" s="149"/>
      <c r="M56" s="149"/>
      <c r="N56" s="73"/>
    </row>
    <row r="57" spans="1:14" ht="18" customHeight="1">
      <c r="A57" s="61" t="s">
        <v>199</v>
      </c>
      <c r="B57" s="66"/>
      <c r="C57" s="66"/>
      <c r="D57" s="66"/>
      <c r="E57" s="66"/>
      <c r="F57" s="66"/>
      <c r="G57" s="66"/>
      <c r="H57" s="66"/>
      <c r="I57" s="66"/>
      <c r="J57" s="66"/>
      <c r="K57" s="150"/>
      <c r="L57" s="150"/>
      <c r="M57" s="150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49" t="str">
        <f>+$K$12</f>
        <v>Total:</v>
      </c>
      <c r="L58" s="149" t="str">
        <f>+K58</f>
        <v>Total:</v>
      </c>
      <c r="M58" s="149" t="str">
        <f>+L58</f>
        <v>Total:</v>
      </c>
      <c r="N58" s="73">
        <f>N53+N55</f>
        <v>170</v>
      </c>
    </row>
    <row r="59" spans="1:14" ht="18" customHeight="1">
      <c r="A59" s="161" t="str">
        <f>+$A$13</f>
        <v>8, 4, 2, 0 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49"/>
      <c r="L59" s="149"/>
      <c r="M59" s="149"/>
      <c r="N59" s="73"/>
    </row>
    <row r="60" spans="1:14" ht="18" customHeight="1" thickBot="1">
      <c r="A60" s="162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1"/>
      <c r="L60" s="151"/>
      <c r="M60" s="151"/>
      <c r="N60" s="75"/>
    </row>
    <row r="61" spans="1:14" ht="18" customHeight="1">
      <c r="A61" s="160" t="s">
        <v>142</v>
      </c>
      <c r="B61" s="65"/>
      <c r="C61" s="65"/>
      <c r="D61" s="65"/>
      <c r="E61" s="65"/>
      <c r="F61" s="65"/>
      <c r="G61" s="65"/>
      <c r="H61" s="65"/>
      <c r="I61" s="65"/>
      <c r="J61" s="65"/>
      <c r="K61" s="148" t="str">
        <f>+$K$9</f>
        <v>Event:</v>
      </c>
      <c r="L61" s="148" t="str">
        <f>+K61</f>
        <v>Event:</v>
      </c>
      <c r="M61" s="148" t="str">
        <f>+L61</f>
        <v>Event:</v>
      </c>
      <c r="N61" s="73">
        <f>+$N$15</f>
        <v>16</v>
      </c>
    </row>
    <row r="62" spans="1:14" ht="18" customHeight="1">
      <c r="A62" s="61" t="s">
        <v>206</v>
      </c>
      <c r="B62" s="66"/>
      <c r="C62" s="66"/>
      <c r="D62" s="66"/>
      <c r="E62" s="66"/>
      <c r="F62" s="66"/>
      <c r="G62" s="66"/>
      <c r="H62" s="66"/>
      <c r="I62" s="66"/>
      <c r="J62" s="66"/>
      <c r="K62" s="150"/>
      <c r="L62" s="150"/>
      <c r="M62" s="150"/>
      <c r="N62" s="74"/>
    </row>
    <row r="63" spans="1:14" ht="18" customHeight="1">
      <c r="A63" s="161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49" t="str">
        <f>+$K$12</f>
        <v>Total:</v>
      </c>
      <c r="L63" s="149" t="str">
        <f>+K63</f>
        <v>Total:</v>
      </c>
      <c r="M63" s="149" t="str">
        <f>+L63</f>
        <v>Total:</v>
      </c>
      <c r="N63" s="73">
        <f>N58+N61</f>
        <v>186</v>
      </c>
    </row>
    <row r="64" spans="1:14" ht="18" customHeight="1" thickBot="1">
      <c r="A64" s="162" t="s">
        <v>58</v>
      </c>
      <c r="B64" s="60"/>
      <c r="C64" s="60"/>
      <c r="D64" s="60"/>
      <c r="E64" s="60"/>
      <c r="F64" s="60"/>
      <c r="G64" s="60"/>
      <c r="H64" s="60"/>
      <c r="I64" s="60"/>
      <c r="J64" s="60"/>
      <c r="K64" s="151"/>
      <c r="L64" s="151"/>
      <c r="M64" s="151"/>
      <c r="N64" s="75"/>
    </row>
    <row r="66" spans="1:14" ht="13.5">
      <c r="A66" s="123" t="s">
        <v>160</v>
      </c>
      <c r="N66" s="55" t="s">
        <v>146</v>
      </c>
    </row>
    <row r="67" ht="12" thickBot="1">
      <c r="M67" s="58"/>
    </row>
    <row r="68" spans="1:8" ht="14.25" thickBot="1">
      <c r="A68" s="55" t="s">
        <v>144</v>
      </c>
      <c r="B68" s="119">
        <v>6</v>
      </c>
      <c r="C68" s="119">
        <v>4</v>
      </c>
      <c r="D68" s="119">
        <v>3</v>
      </c>
      <c r="E68" s="119">
        <v>2</v>
      </c>
      <c r="F68" s="119">
        <v>1</v>
      </c>
      <c r="G68" s="119">
        <v>0</v>
      </c>
      <c r="H68" s="67"/>
    </row>
    <row r="69" spans="1:14" ht="14.25" thickBot="1">
      <c r="A69" s="55" t="s">
        <v>143</v>
      </c>
      <c r="B69" s="118">
        <v>8</v>
      </c>
      <c r="C69" s="118">
        <v>4</v>
      </c>
      <c r="D69" s="118">
        <v>2</v>
      </c>
      <c r="E69" s="118">
        <v>0</v>
      </c>
      <c r="F69" t="s">
        <v>145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5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">
      <c r="A71" s="115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Owner</cp:lastModifiedBy>
  <cp:lastPrinted>2018-02-20T22:19:56Z</cp:lastPrinted>
  <dcterms:created xsi:type="dcterms:W3CDTF">1997-11-07T16:31:33Z</dcterms:created>
  <dcterms:modified xsi:type="dcterms:W3CDTF">2023-07-29T15:14:33Z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